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 activeTab="1"/>
  </bookViews>
  <sheets>
    <sheet name="Rekapitulace stavby" sheetId="3" r:id="rId1"/>
    <sheet name="223437 - SO 1- Odstranění...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AM94" i="3" l="1"/>
  <c r="AF94" i="3"/>
  <c r="AM93" i="3"/>
  <c r="AF93" i="3"/>
  <c r="AM92" i="3"/>
  <c r="AF92" i="3"/>
  <c r="AL88" i="3"/>
  <c r="K88" i="3"/>
  <c r="AL87" i="3"/>
  <c r="K87" i="3"/>
  <c r="AL85" i="3"/>
  <c r="K85" i="3"/>
  <c r="K83" i="3"/>
  <c r="K82" i="3"/>
  <c r="V31" i="3"/>
  <c r="V30" i="3"/>
  <c r="V29" i="3"/>
  <c r="AJ28" i="3"/>
  <c r="V28" i="3"/>
  <c r="AJ27" i="3"/>
  <c r="V27" i="3"/>
  <c r="AJ24" i="3"/>
  <c r="AJ33" i="3" s="1"/>
  <c r="J352" i="2"/>
  <c r="J372" i="2"/>
  <c r="J370" i="2"/>
  <c r="J368" i="2"/>
  <c r="J367" i="2"/>
  <c r="J365" i="2"/>
  <c r="J356" i="2"/>
  <c r="J354" i="2"/>
  <c r="J350" i="2"/>
  <c r="J348" i="2"/>
  <c r="J344" i="2"/>
  <c r="J342" i="2"/>
  <c r="J341" i="2"/>
  <c r="J340" i="2"/>
  <c r="J339" i="2"/>
  <c r="J338" i="2"/>
  <c r="J337" i="2"/>
  <c r="J336" i="2"/>
  <c r="J335" i="2"/>
  <c r="J326" i="2"/>
  <c r="J322" i="2"/>
  <c r="J317" i="2"/>
  <c r="J316" i="2"/>
  <c r="J310" i="2"/>
  <c r="J303" i="2"/>
  <c r="J302" i="2"/>
  <c r="J296" i="2"/>
  <c r="J293" i="2"/>
  <c r="J291" i="2"/>
  <c r="J289" i="2"/>
  <c r="J287" i="2"/>
  <c r="J285" i="2"/>
  <c r="J130" i="2"/>
  <c r="J129" i="2"/>
  <c r="J128" i="2"/>
  <c r="J125" i="2"/>
  <c r="F125" i="2"/>
  <c r="J124" i="2"/>
  <c r="F124" i="2"/>
  <c r="F122" i="2"/>
  <c r="E120" i="2"/>
  <c r="J106" i="2"/>
  <c r="J105" i="2"/>
  <c r="J104" i="2"/>
  <c r="J103" i="2"/>
  <c r="J102" i="2"/>
  <c r="J101" i="2"/>
  <c r="J100" i="2"/>
  <c r="J99" i="2"/>
  <c r="J98" i="2"/>
  <c r="J94" i="2"/>
  <c r="F94" i="2"/>
  <c r="J93" i="2"/>
  <c r="F93" i="2"/>
  <c r="F91" i="2"/>
  <c r="E89" i="2"/>
  <c r="J39" i="2"/>
  <c r="F39" i="2"/>
  <c r="J38" i="2"/>
  <c r="F38" i="2"/>
  <c r="J37" i="2"/>
  <c r="F37" i="2"/>
  <c r="J36" i="2"/>
  <c r="F36" i="2"/>
  <c r="J35" i="2"/>
  <c r="F35" i="2"/>
  <c r="J32" i="2"/>
  <c r="J41" i="2" s="1"/>
  <c r="J14" i="2"/>
  <c r="J122" i="2" s="1"/>
  <c r="E7" i="2"/>
  <c r="E85" i="2" s="1"/>
  <c r="J91" i="2" l="1"/>
  <c r="E116" i="2"/>
</calcChain>
</file>

<file path=xl/sharedStrings.xml><?xml version="1.0" encoding="utf-8"?>
<sst xmlns="http://schemas.openxmlformats.org/spreadsheetml/2006/main" count="1041" uniqueCount="396">
  <si>
    <t>KRYCÍ LIST SOUPISU PRACÍ</t>
  </si>
  <si>
    <t>Stavba:</t>
  </si>
  <si>
    <t>Objekt:</t>
  </si>
  <si>
    <t xml:space="preserve">223437 - Soupis prací </t>
  </si>
  <si>
    <t>Soupis:</t>
  </si>
  <si>
    <t>223437 - SO 1- Odstranění nánosů a oprava toku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</si>
  <si>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</si>
  <si>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</si>
  <si>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</si>
  <si>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</si>
  <si>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</si>
  <si>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</si>
  <si>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</si>
  <si>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</si>
  <si>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Povodí Moravy, s.p.</t>
  </si>
  <si>
    <t>DIČ:</t>
  </si>
  <si>
    <t>Zhotovitel:</t>
  </si>
  <si>
    <t>Projektant:</t>
  </si>
  <si>
    <t>Zpracovatel:</t>
  </si>
  <si>
    <t>Ing.Kauer Miroslav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</si>
  <si>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</si>
  <si>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</si>
  <si>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</si>
  <si>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</si>
  <si>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</si>
  <si>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</si>
  <si>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</si>
  <si>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</si>
  <si>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</si>
  <si>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</si>
  <si>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</si>
  <si>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</si>
  <si>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</si>
  <si>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</si>
  <si>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</si>
  <si>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</si>
  <si>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</si>
  <si>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</si>
  <si>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</si>
  <si>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</si>
  <si>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ČLENĚNÍ SOUPISU PRACÍ</t>
  </si>
  <si>
    <t>Kód dílu - Popis</t>
  </si>
  <si>
    <t>Cena celkem [CZK]</t>
  </si>
  <si>
    <t>Náklady ze soupisu prací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</si>
  <si>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</si>
  <si>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</si>
  <si>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</si>
  <si>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</si>
  <si>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</si>
  <si>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</si>
  <si>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</si>
  <si>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</si>
  <si>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</si>
  <si>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</si>
  <si>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</si>
  <si>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</si>
  <si>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</si>
  <si>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</si>
  <si>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</si>
  <si>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</si>
  <si>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Náklady soupisu celkem</t>
  </si>
  <si>
    <t>D</t>
  </si>
  <si>
    <t>HSV</t>
  </si>
  <si>
    <t>Práce a dodávky HSV</t>
  </si>
  <si>
    <t>1</t>
  </si>
  <si>
    <t>Zemní práce</t>
  </si>
  <si>
    <t>K</t>
  </si>
  <si>
    <t>112201101</t>
  </si>
  <si>
    <t>Odstranění pařezů D do 300 mm</t>
  </si>
  <si>
    <t>kus</t>
  </si>
  <si>
    <t>VV</t>
  </si>
  <si>
    <t>"viz.položka 112101101"</t>
  </si>
  <si>
    <t>"bude vytrženo pouze 24 pařezů z břehů, zbytek bude ponechán, + 2 staré pařezy" 24+2</t>
  </si>
  <si>
    <t>2</t>
  </si>
  <si>
    <t>114203104</t>
  </si>
  <si>
    <t>Rozebrání záhozů a rovnanin na sucho</t>
  </si>
  <si>
    <t>m3</t>
  </si>
  <si>
    <t xml:space="preserve">"rozebrání poškozené rovnaniny na LB - úsek 3 a 5 (předpoklad 20 -30 % plochy)" </t>
  </si>
  <si>
    <t>"úsek 1 (LB+PB) - 30 %" 14,0*1,0*0,35*0,3</t>
  </si>
  <si>
    <t>"úsek 3 (LB) - 20 %" 41,6*1,7*0,35*0,2</t>
  </si>
  <si>
    <t>"úsek 5 (LB) - 30 %" 5,0*1,2*0,35*0,3</t>
  </si>
  <si>
    <t>Součet</t>
  </si>
  <si>
    <t>3</t>
  </si>
  <si>
    <t>114203201</t>
  </si>
  <si>
    <t>Očištění lomového kamene nebo betonových tvárnic od hlíny nebo písku</t>
  </si>
  <si>
    <t>"viz položka 114203104" 7,05</t>
  </si>
  <si>
    <t>4</t>
  </si>
  <si>
    <t>129203101</t>
  </si>
  <si>
    <t>Čištění otevřených koryt vodotečí š dna do 5 m hl do 2,5 m v hornině tř. 3</t>
  </si>
  <si>
    <t>"odstranění nánosů - viz. výkresy příčných řezů"</t>
  </si>
  <si>
    <t>"ZÚ-PF1" (0,00+0,03)/2*11,1</t>
  </si>
  <si>
    <t>"PF1-PF2" (0,03+0,00)/2*10,0</t>
  </si>
  <si>
    <t>"PF2-PF4" (0,00+0,00)/2*12,2</t>
  </si>
  <si>
    <t>"PF4-PF5" (0,00+0,29)/2*6,3</t>
  </si>
  <si>
    <t>"PF5-PF6" (0,29+0,24)/2*11,6</t>
  </si>
  <si>
    <t>"PF6-PF7" (0,24+0,30)/2*11,7</t>
  </si>
  <si>
    <t>"PF7-PF8" (0,30+0,46)/2*12,8</t>
  </si>
  <si>
    <t>"PF8-PF9" (0,46+0,28)/2*13,4</t>
  </si>
  <si>
    <t>"PF9-PF10" (0,28+0,41)/2*15,1</t>
  </si>
  <si>
    <t>"PF10-PF11" (0,41+0,21)/2*16,2</t>
  </si>
  <si>
    <t>"PF11-PF12" (0,21+0,34)/2*12,1</t>
  </si>
  <si>
    <t>"PF12-PF13" (0,34+0,43)/2*13,4</t>
  </si>
  <si>
    <t>"PF13-PF14" (0,43+0,57)/2*13,9</t>
  </si>
  <si>
    <t>"PF14-PF15" (0,57+0,38)/2*15,7</t>
  </si>
  <si>
    <t>"PF15-PF16" (0,38+0,34)/2*12,9</t>
  </si>
  <si>
    <t>"PF16-PF17" (0,34+0,40)/2*10,8</t>
  </si>
  <si>
    <t>"PF17-PF18" (0,40+0,19)/2*14,9</t>
  </si>
  <si>
    <t>"PF18-PF19" (0,19+0,26)/2*12,0</t>
  </si>
  <si>
    <t>"PF19-PF20" (0,26+0,11)/2*23,6</t>
  </si>
  <si>
    <t>"PF20-PF21" (0,11+0,06)/2*6,0</t>
  </si>
  <si>
    <t>"PF21-PF22" (0,06+0,02)/2*8,8</t>
  </si>
  <si>
    <t>"PF22-PF23" (0,02+0,34)/2*14,1</t>
  </si>
  <si>
    <t>"PF23-PF24" (0,34+0,67)/2*15,7</t>
  </si>
  <si>
    <t>"PF24-PF25" (0,67+0,77)/2*11,9</t>
  </si>
  <si>
    <t>"PF25-PF26" (0,77+0,63)/2*16,4</t>
  </si>
  <si>
    <t>"PF26-PF27" (0,63+0,55)/2*11,1</t>
  </si>
  <si>
    <t>"PF27-PF28" (0,55+0,72)/2*10,1</t>
  </si>
  <si>
    <t>"PF28-PF29" (0,72+0,85)/2*16,0</t>
  </si>
  <si>
    <t>"PF29-PF30" (0,85+0,64)/2*11,6</t>
  </si>
  <si>
    <t>"PF30-PF31" (0,64+0,64)/2*10,9</t>
  </si>
  <si>
    <t>"PF31-PF32" (0,64+0,72)/2*14,2</t>
  </si>
  <si>
    <t>"PF32-PF33" (0,72+0,83)/2*10,7</t>
  </si>
  <si>
    <t>"PF33-PF34" (0,83+0,97)/2*15,2</t>
  </si>
  <si>
    <t>"PF34-PF35" (0,97+1,03)/2*18,7</t>
  </si>
  <si>
    <t>"PF35-PF36" (1,03+1,07)/2*18,4</t>
  </si>
  <si>
    <t>"PF36-PF37" (1,07+0,80)/2*9,5</t>
  </si>
  <si>
    <t>"PF37-PF38" (0,80+0,64)/2*11,2</t>
  </si>
  <si>
    <t>"PF38-PF39" (0,64+0,37)/2*20,0</t>
  </si>
  <si>
    <t>"PF39-PF40" (0,37+0,47)/2*14,0</t>
  </si>
  <si>
    <t>"PF40-PF41" (0,47+0,22)/2*11,3</t>
  </si>
  <si>
    <t>"PF41-PF42" (0,22+0,84)/2*16,8</t>
  </si>
  <si>
    <t>"PF42-KÚ=0,549" (0,84+0,72)/2*7,0</t>
  </si>
  <si>
    <t>"KÚ=0,549-plynulé navázání na stávající břehy" (0,72+0,00)/2*5,0</t>
  </si>
  <si>
    <t>5</t>
  </si>
  <si>
    <t>129203109</t>
  </si>
  <si>
    <t>Příplatek k čištění otevřených koryt vodotečí v hornině tř. 3 za lepivost</t>
  </si>
  <si>
    <t>"viz. položka 129203101 - 50%" 265,672 * 0,5</t>
  </si>
  <si>
    <t>6</t>
  </si>
  <si>
    <t>162201211</t>
  </si>
  <si>
    <t>Vodorovné přemístění výkopku z horniny tř. 1 až 4 stavebním kolečkem do 10 m</t>
  </si>
  <si>
    <t>"přesun vytěženého sedimentu korytem toku malou mechanizací nebo kolečkem"</t>
  </si>
  <si>
    <t>"v části trasy bez možnosti příjezdu podél toku v délce cca 128 m - cca PF23-PF33"</t>
  </si>
  <si>
    <t>7</t>
  </si>
  <si>
    <t>162201269</t>
  </si>
  <si>
    <t>Příplatek k vodorovnému přemístění výkopku z horniny tř. 5 až 7 stavebním kolečkem ZKD 10 m</t>
  </si>
  <si>
    <t>"přesun vytěženého sedimentu korytem toku malou mechanizací nebo kolečkem na vzdálenost nad 10 m"</t>
  </si>
  <si>
    <t>"v části trasy bez možnosti příjezdu podél toku v délce cca 129 m - cca PF23-PF33 = násobek vzdálenosti 10 m"</t>
  </si>
  <si>
    <t>"PF23-PF24" (0,34+0,67)/2*5,7</t>
  </si>
  <si>
    <t>"PF24-PF25" (0,67+0,77)/2*(4,3+7,6*2)</t>
  </si>
  <si>
    <t>"PF25-PF26" (0,77+0,63)/2*(2,4*2+10,0*3+4,2*4)</t>
  </si>
  <si>
    <t>"PF26-PF27" (0,63+0,55)/2*(5,8*4+5,3*5)</t>
  </si>
  <si>
    <t>"PF27-PF28" (0,55+0,72)/2*(4,7*5+5,4*6)</t>
  </si>
  <si>
    <t>"PF28-PF29" (0,72+0,85)/2*(2,6*4+10,0*5+3,4*6)</t>
  </si>
  <si>
    <t>"PF29-PF30" (0,85+0,64)/2*(4,2*3+7,4*4)</t>
  </si>
  <si>
    <t>"PF30-PF31" (0,64+0,64)/2*(5,1*2+5,8*3)</t>
  </si>
  <si>
    <t>"PF31-PF32" (0,64+0,72)/2*(9,3+4,9*2)</t>
  </si>
  <si>
    <t>"PF32-PF33" (0,72+0,83)/2*0,7</t>
  </si>
  <si>
    <t>8</t>
  </si>
  <si>
    <t>167101101</t>
  </si>
  <si>
    <t>Nakládání výkopku z hornin tř. 1 až 4 do 100 m3</t>
  </si>
  <si>
    <t>"nakládaní sedimentů přesouvaných v toku malou mechanizací nebo ručně"</t>
  </si>
  <si>
    <t>"viz. položka 162201211" 87,067</t>
  </si>
  <si>
    <t>9</t>
  </si>
  <si>
    <t>R2</t>
  </si>
  <si>
    <t>Příplatek za ztížené čištění otevřených koryt vodotečí š dna do 2,5 m hl do 2,5 m v hornině tř. 3, ruční výkop</t>
  </si>
  <si>
    <t>"ztížené čištění koryta v místech v blízkosti lávek a mostů, při křížení se sítěmi (VN, vodovod, kanalizace) = ruční vytěžení a odvoz"</t>
  </si>
  <si>
    <t xml:space="preserve">"celková délka jednotlivých úseků 46,1 m, průměr objemu nánosů 0,39 m3/m" 46,1*0,39 </t>
  </si>
  <si>
    <t>10</t>
  </si>
  <si>
    <t>162301421</t>
  </si>
  <si>
    <t>Vodorovné přemístění pařezů do 5 km D do 300 mm</t>
  </si>
  <si>
    <t>"viz. položka 112201101" 24+2</t>
  </si>
  <si>
    <t>11</t>
  </si>
  <si>
    <t>162601102</t>
  </si>
  <si>
    <t>Vodorovné přemístění do 5000 m výkopku/sypaniny z horniny tř. 1 až 4</t>
  </si>
  <si>
    <t>"viz. položka 129203101"</t>
  </si>
  <si>
    <t xml:space="preserve">"odvoz do rekultivačního závodu Držovice" 265,672 </t>
  </si>
  <si>
    <t>12</t>
  </si>
  <si>
    <t>171201201</t>
  </si>
  <si>
    <t>Uložení sypaniny na skládky</t>
  </si>
  <si>
    <t>"viz. položka 129203101"265,672</t>
  </si>
  <si>
    <t>13</t>
  </si>
  <si>
    <t>174201201</t>
  </si>
  <si>
    <t>Zásyp jam po pařezech D pařezů do 300 mm</t>
  </si>
  <si>
    <t>"zásyp jam po vytržených pařezech vytěženým odvodněným sedimentem z toku" 24+2</t>
  </si>
  <si>
    <t>14</t>
  </si>
  <si>
    <t>181451123</t>
  </si>
  <si>
    <t>Založení lučního trávníku výsevem plochy přes 1000 m2 ve svahu do 1:1</t>
  </si>
  <si>
    <t>m2</t>
  </si>
  <si>
    <t>"viz. položka 182101101" 1570,077</t>
  </si>
  <si>
    <t>15</t>
  </si>
  <si>
    <t>M</t>
  </si>
  <si>
    <t>00572474</t>
  </si>
  <si>
    <t>osivo směs travní krajinná-svahová</t>
  </si>
  <si>
    <t>kg</t>
  </si>
  <si>
    <t>1570,077*0,015 "Přepočtené koeficientem množství</t>
  </si>
  <si>
    <t>16</t>
  </si>
  <si>
    <t>182101101</t>
  </si>
  <si>
    <t>Svahování v zářezech v hornině tř. 1 až 4</t>
  </si>
  <si>
    <t>"svahování břehů po odtěžení nánosů - viz. výkresy příčných řezů"</t>
  </si>
  <si>
    <t>"ZÚ-PF1" (0,10+0,26)/2*11,1</t>
  </si>
  <si>
    <t>"PF1-PF2" (0,26+1,24)/2*10,0</t>
  </si>
  <si>
    <t>"PF4-PF5" (1,49+1,82)/2*6,3</t>
  </si>
  <si>
    <t>"PF5-PF6" (1,82+3,07)/2*11,6</t>
  </si>
  <si>
    <t>"PF6-PF7" (3,07+3,45)/2*11,7</t>
  </si>
  <si>
    <t>"PF7-PF8" (3,45+3,75)/2*12,8</t>
  </si>
  <si>
    <t>"PF8-PF9" (3,75+2,83)/2*13,4</t>
  </si>
  <si>
    <t>"PF9-PF10" (2,83+3,13)/2*15,1</t>
  </si>
  <si>
    <t>"PF10-PF11" (3,13+2,01)/2*16,2</t>
  </si>
  <si>
    <t>"PF11-PF12" (2,01+2,98)/2*12,1</t>
  </si>
  <si>
    <t>"PF12-PF13" (2,98+3,15)/2*13,4</t>
  </si>
  <si>
    <t>"PF13-PF14" (3,15+3,40)/2*13,9</t>
  </si>
  <si>
    <t>"PF14-PF15" (3,40+2,76)/2*15,7</t>
  </si>
  <si>
    <t>"PF15-PF16" (2,76+2,73)/2*12,9</t>
  </si>
  <si>
    <t>"PF16-PF17" (2,73+4,15)/2*10,8</t>
  </si>
  <si>
    <t>"PF17-PF18" (4,15+1,20)/2*14,9</t>
  </si>
  <si>
    <t>"PF18-PF19" (1,20+1,72)/2*12,0</t>
  </si>
  <si>
    <t>"PF19-PF20" (1,72+0,51)/2*23,6</t>
  </si>
  <si>
    <t>"PF20-PF21" (0,51+0,36)/2*6,0</t>
  </si>
  <si>
    <t>"PF21-PF22" (0,36+0,32)/2*8,8</t>
  </si>
  <si>
    <t>"PF22-PF23" (0,32+3,22)/2*14,1</t>
  </si>
  <si>
    <t>"PF23-PF24" (3,22+4,34)/2*15,7</t>
  </si>
  <si>
    <t>"PF24-PF25" (4,34+4,07)/2*11,9</t>
  </si>
  <si>
    <t>"PF25-PF26" (4,07+3,46)/2*16,4</t>
  </si>
  <si>
    <t>"PF26-PF27" (3,46+2,86)/2*11,1</t>
  </si>
  <si>
    <t>"PF27-PF28" (2,86+3,68)/2*10,1</t>
  </si>
  <si>
    <t>"PF28-PF29" (3,68+4,52)/2*16,0</t>
  </si>
  <si>
    <t>"PF29-PF30" (4,52+3,43)/2*11,6</t>
  </si>
  <si>
    <t>"PF30-PF31" (3,43+3,11)/2*10,9</t>
  </si>
  <si>
    <t>"PF31-PF32" (3,11+3,40)/2*14,2</t>
  </si>
  <si>
    <t>"PF32-PF33" (3,40+3,54)/2*10,7</t>
  </si>
  <si>
    <t>"PF33-PF34" (3,54+3,76)/2*15,2</t>
  </si>
  <si>
    <t>"PF34-PF35" (3,76+3,57)/2*18,7</t>
  </si>
  <si>
    <t>"PF35-PF36" (3,57+3,65)/2*18,4</t>
  </si>
  <si>
    <t>"PF36-PF37" (3,65+3,20)/2*9,5</t>
  </si>
  <si>
    <t>"PF37-PF38" (3,20+3,32)/2*11,2</t>
  </si>
  <si>
    <t>"PF38-PF39" (3,32+3,06)/2*20,0</t>
  </si>
  <si>
    <t>"PF39-PF40" (3,06+3,90)/2*14,0</t>
  </si>
  <si>
    <t>"PF40-PF41" (3,90+1,47)/2*11,3</t>
  </si>
  <si>
    <t>"PF41-PF42" (1,47+3,61)/2*16,8</t>
  </si>
  <si>
    <t>"PF42-KÚ=0,549" (3,61+3,55)/2*7,0</t>
  </si>
  <si>
    <t>"KÚ=0,549-plynulé navázání na stávající břehy" (3,55+2,4)/2*5,0</t>
  </si>
  <si>
    <t>17</t>
  </si>
  <si>
    <t>184818112R</t>
  </si>
  <si>
    <t>Odstranění spodních větví překážejících průjezdu podél toku s rozdrcením a odvezením</t>
  </si>
  <si>
    <t xml:space="preserve">"úsek podél hřiště (Sokolovna) - celkem cca 16 ks větví průměru do 15 cm" 16 </t>
  </si>
  <si>
    <t>18</t>
  </si>
  <si>
    <t>184818231</t>
  </si>
  <si>
    <t>Ochrana kmene průměru do 300 mm bedněním výšky do 2 m</t>
  </si>
  <si>
    <t>"ochrana kmenů pro příjezd k toku a při vlastní těžbě, stromy v blízkosti pohybu techniky na březích" 10</t>
  </si>
  <si>
    <t>19</t>
  </si>
  <si>
    <t>184818232</t>
  </si>
  <si>
    <t>Ochrana kmene průměru přes 300 do 500 mm bedněním výšky do 2 m</t>
  </si>
  <si>
    <t>"ochrana kmenů pro příjezd k toku a při vlastní těžbě, stromy v blízkosti pohybu techniky na březích" 3</t>
  </si>
  <si>
    <t>20</t>
  </si>
  <si>
    <t>184818233</t>
  </si>
  <si>
    <t>Ochrana kmene průměru přes 500 do 700 mm bedněním výšky do 2 m</t>
  </si>
  <si>
    <t>"ochrana kmenů pro příjezd k toku a při vlastní těžbě, stromy v blízkosti pohybu techniky na březích" 2</t>
  </si>
  <si>
    <t>21</t>
  </si>
  <si>
    <t>184818234</t>
  </si>
  <si>
    <t>Ochrana kmene průměru přes 700 do 900 mm bedněním výšky do 2 m</t>
  </si>
  <si>
    <t>"ochrana kmenů pro příjezd k toku a při vlastní těžbě, stromy v blízkosti pohybu techniky na březích" 7</t>
  </si>
  <si>
    <t>22</t>
  </si>
  <si>
    <t>R1</t>
  </si>
  <si>
    <t>Nátěr zbytků pařezů proti obrůstání vč. nátěrového materiálu</t>
  </si>
  <si>
    <t xml:space="preserve">"nátěr je nutno provést ihned po odřezání pařezů nebo dle pokynů výrobce prostředku" </t>
  </si>
  <si>
    <t>"položka 112201201-pouze ponechané pařezy"22</t>
  </si>
  <si>
    <t>23</t>
  </si>
  <si>
    <t>R4</t>
  </si>
  <si>
    <t>Poplatek za uložení odpadu (nánosů a zeminy) do rekultivačního závodu</t>
  </si>
  <si>
    <t>t</t>
  </si>
  <si>
    <t>"dle nabídky uložení do rekultivačního závodu Držovice 190,- Kč/t"</t>
  </si>
  <si>
    <t>"odtěžené sedimenty z toku, předávat v sypkém stavu=odvodněné, tok větší část roku bez vody"</t>
  </si>
  <si>
    <t>"zhotovitel zajistí rozbory sedimentů dle platné vyhlášky nutné pro uložení na skládku"</t>
  </si>
  <si>
    <t>"viz položka  129203101"</t>
  </si>
  <si>
    <t>"přepočet na tuny" 265,672*1,70</t>
  </si>
  <si>
    <t>Vodorovné konstrukce</t>
  </si>
  <si>
    <t>24</t>
  </si>
  <si>
    <t>462512161R</t>
  </si>
  <si>
    <t>Zához z lomového kamene záhozového hmotnost kamenů 150 - 200 kg bez výplně</t>
  </si>
  <si>
    <t>"zához prohlubní ve dně a zpevnění paty břehů v úseku č. 6, kameny budou částečně zatlačeny do paty svahu v neopevněných úsecích"</t>
  </si>
  <si>
    <t xml:space="preserve">"původní kámen nahrazen novým lomový kamenem o hmotnosti jednotlivě 150-200 kg - 100 % = 17,56m3) </t>
  </si>
  <si>
    <t>"úsek 6 (dno)" 26,4*1,0*0,35</t>
  </si>
  <si>
    <t>"úsek 6 (LB)"    26,4*0,35*0,45</t>
  </si>
  <si>
    <t>"úsek 6 (PB)"   26,4*0,35*0,45</t>
  </si>
  <si>
    <t>25</t>
  </si>
  <si>
    <t>463211152R</t>
  </si>
  <si>
    <t>Rovnanina objemu přes 3 m3 z lomového kamene tříděného hmotnosti do 200 kg s urovnáním líce s použitím převážně stávajících kamenů</t>
  </si>
  <si>
    <t xml:space="preserve">"bude použit původní lomový kámen z rozebrané rovnaniny, doplnění cca 20% lomového kamene" </t>
  </si>
  <si>
    <t>Ostatní konstrukce a práce, bourání</t>
  </si>
  <si>
    <t>26</t>
  </si>
  <si>
    <t>938902122</t>
  </si>
  <si>
    <t>Čištění ploch betonových konstrukcí tlakovou vodou</t>
  </si>
  <si>
    <t>"viz. technická zpráva - očištění panelů nebo odkrytých částí opěrných zdí ve vlastnictví PM"</t>
  </si>
  <si>
    <t>"úsek 4 (LB)"     9,1*(1,30+0,70)</t>
  </si>
  <si>
    <t>"úsek 4 (PB)" 9,1*(1,1+0,7)</t>
  </si>
  <si>
    <t>27</t>
  </si>
  <si>
    <t>R5</t>
  </si>
  <si>
    <t>Úprava zakončení stávajícíh výustí</t>
  </si>
  <si>
    <t>kompl</t>
  </si>
  <si>
    <t>"oprava stavbou poškozených potrubních výustí (byly skryté při průzkumech pod nánosy), doplnění koncového potrubí, uložení,seříznutí dle sklonu břehu"</t>
  </si>
  <si>
    <t>"obložení kolem ústí potrubí lomovým kamenem - kámen 80 kg"</t>
  </si>
  <si>
    <t>"2*DN 100, 2*DN 150, 1*DN 200" 5</t>
  </si>
  <si>
    <t>28</t>
  </si>
  <si>
    <t>R3</t>
  </si>
  <si>
    <t>Očištění opevnění kamenou rovnaninou - mechanické</t>
  </si>
  <si>
    <t>"mechanické očištění stávajícího opevnění rovnaninou"</t>
  </si>
  <si>
    <t>"úsek 1 (LB)" 10,0*1,0</t>
  </si>
  <si>
    <t>"úsek 1 (PB)" 4,0*1,0</t>
  </si>
  <si>
    <t>"úsek 3 (LB)" 41,6*1,7</t>
  </si>
  <si>
    <t>"úsek 4 (LB)" 9,1*(1,3+0,7)</t>
  </si>
  <si>
    <t>"úsek 5 (LB)" 5,0*1,2</t>
  </si>
  <si>
    <t>998</t>
  </si>
  <si>
    <t>Přesun hmot</t>
  </si>
  <si>
    <t>29</t>
  </si>
  <si>
    <t>998332011</t>
  </si>
  <si>
    <t>Přesun hmot pro úpravy vodních toků a kanály</t>
  </si>
  <si>
    <t>VRN</t>
  </si>
  <si>
    <t>Vedlejší rozpočtové náklady</t>
  </si>
  <si>
    <t>VRN1</t>
  </si>
  <si>
    <t>Průzkumné, geodetické a projektové práce</t>
  </si>
  <si>
    <t>30</t>
  </si>
  <si>
    <t>011403000R</t>
  </si>
  <si>
    <t>Rozbor sedimentů</t>
  </si>
  <si>
    <t>soubor</t>
  </si>
  <si>
    <t>31</t>
  </si>
  <si>
    <t>012303000</t>
  </si>
  <si>
    <t>Geodetické práce po výstavbě</t>
  </si>
  <si>
    <t>VRN3</t>
  </si>
  <si>
    <t>Zařízení staveniště</t>
  </si>
  <si>
    <t>32</t>
  </si>
  <si>
    <t>030001000</t>
  </si>
  <si>
    <t>Soubor</t>
  </si>
  <si>
    <t>"včetně buňky, mobilního WC, případně oplocení části staveniště - předpoklad na parcele č. 280/7, upřesnění po dohodě zhotovitele s obcí" 1</t>
  </si>
  <si>
    <t>33</t>
  </si>
  <si>
    <t>R11</t>
  </si>
  <si>
    <t>Provedení úprav pozemku dle požadavku pronajímatele - pozemky pro příjezd na stavbu (p.č.2259 a p.č.2260)</t>
  </si>
  <si>
    <t>"provedení podrývky na pojížděné části pozemku pro pojezdu techniky (po rozprostření ornice) a to až do hloubky 60 cm</t>
  </si>
  <si>
    <t xml:space="preserve">"lze kompenzovat i finančně vlastníkovi, který si tuto činnost zajistí sám (prokypření zhutněné podorniční vrstvy)" </t>
  </si>
  <si>
    <t>"v délce 165 m a šířce 4,0 m, finanční kompenzace byla stanovena vlastníkem - 5 000 Kč"1</t>
  </si>
  <si>
    <t>34</t>
  </si>
  <si>
    <t>R12</t>
  </si>
  <si>
    <t>Vytýčení inž. sítí před stavbou a ochrana inž. sítí před poškozením v průběhu stavby</t>
  </si>
  <si>
    <t>"vytýčení všech inženýrských sítí ve staveništi před zahájením prací -(plyn, NN, VN, vodovod a kanalizace) a jejich ochrana před poškozením stavbou"1</t>
  </si>
  <si>
    <t>35</t>
  </si>
  <si>
    <t>R14</t>
  </si>
  <si>
    <t>Zřízení sjezdů do koryta stržením svahu, případně násypem nezávadného materiálu ve sklonu dle použité mechanizace a následně uvedení do původního stavu</t>
  </si>
  <si>
    <t>36</t>
  </si>
  <si>
    <t>R4.1</t>
  </si>
  <si>
    <t>Čištění komunkací - mechanicky</t>
  </si>
  <si>
    <t>"vždy po výjezdu vozidel znečištěného vozidla ze stavby na asfaltovou komunikaci" 1</t>
  </si>
  <si>
    <t>37</t>
  </si>
  <si>
    <t>R5.1</t>
  </si>
  <si>
    <t>Čištění komunikací - vodou</t>
  </si>
  <si>
    <t>"vždy po výjezdu znečištěného vozidla ze stavby na asfaltovou komunikaci" 1</t>
  </si>
  <si>
    <t>38</t>
  </si>
  <si>
    <t>R6</t>
  </si>
  <si>
    <t>Uvedení využívaných ploch do původního stavu</t>
  </si>
  <si>
    <t xml:space="preserve">"týká se to všech pozemků dotčených stavbou nebo příjezdem na ni, travnatých ploch i ploch s povrchem asfaltovým, včetně případné meziskládky" </t>
  </si>
  <si>
    <t>"provedení fotodokumentace jednotlivých pozemků a staveb dotčených stavbou"</t>
  </si>
  <si>
    <t xml:space="preserve">"asfaltový povrch, v případě poškození uvedení do původního stavu" </t>
  </si>
  <si>
    <t>"pro zajištění průjezdu techniky k toku dle výkresu situace"</t>
  </si>
  <si>
    <t>"zřízení manipulačního pruhu na pozemcích orné půdy, sejmutí ornice (tl.30 cm), uložení podél man.pruhu-následně zpětné rozprostření ornice"</t>
  </si>
  <si>
    <t>"manipulační pruh na orné půdě v délce 165 + 40 = 205 m s šířkou 4,0 m"(tl. 30 cm)</t>
  </si>
  <si>
    <t>"v případě nutnosti použití betonových panelů pro zpevnění příjezdu k toku"</t>
  </si>
  <si>
    <t>39</t>
  </si>
  <si>
    <t>R15</t>
  </si>
  <si>
    <t>Poplatek za pronájem části pozemku p.č.2296 - vlastník Statek Kostelec na Hané</t>
  </si>
  <si>
    <t>"poplatek za poškození kulturní plodiny manipulačním pruhem a příjezdem na stavbu ř.km 0,00 - 0,033, stanovený majitelem pozemku - 5 Kč/m2" 300</t>
  </si>
  <si>
    <t>40</t>
  </si>
  <si>
    <t>R7</t>
  </si>
  <si>
    <t>Odlov a transfer ryb a živočichů, dle požadavku MRS</t>
  </si>
  <si>
    <t>41</t>
  </si>
  <si>
    <t>R8</t>
  </si>
  <si>
    <t>Havarijní a povodňový plán</t>
  </si>
  <si>
    <t>"vypracování plánů zhotovitelem a jejich schválení" 1</t>
  </si>
  <si>
    <t>42</t>
  </si>
  <si>
    <t>R9</t>
  </si>
  <si>
    <t>Přechodné dopravní značení</t>
  </si>
  <si>
    <t>"zhotovitel zpracuje PDZ a následně rozmístí značky, např. v místech výjezdu vozidel na silnici, označení uzavřených úseků pro chodce a cyklisty"  1</t>
  </si>
  <si>
    <t>43</t>
  </si>
  <si>
    <t>R10</t>
  </si>
  <si>
    <t>Vyhotovení dokumentace skutečného provedení</t>
  </si>
  <si>
    <t>"v papírové podobě - 2 ks" 1</t>
  </si>
  <si>
    <t>REKAPITULACE STAVBY</t>
  </si>
  <si>
    <t>Kód:</t>
  </si>
  <si>
    <t>223437</t>
  </si>
  <si>
    <t>Studenecký potok, Studenec, Čelechovice n.H.-oprava toku</t>
  </si>
  <si>
    <t>19. 7. 2018</t>
  </si>
  <si>
    <t>Povodí Moravy. s.p.</t>
  </si>
  <si>
    <t>Ing. Kauer Miroslav</t>
  </si>
  <si>
    <t>REKAPITULACE OBJEKTŮ STAVBY A SOUPISŮ PRACÍ</t>
  </si>
  <si>
    <t>Cena bez DPH [CZK]</t>
  </si>
  <si>
    <t>Cena s DPH [CZK]</t>
  </si>
  <si>
    <t>Náklady z rozpočtů</t>
  </si>
  <si>
    <t xml:space="preserve">Soupis prací </t>
  </si>
  <si>
    <t>SO 1- Odstranění nánosů a oprava toku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</si>
</sst>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%"/>
    <numFmt numFmtId="167" formatCode="#,##0.000"/>
  </numFmts>
  <fonts count="25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7"/>
      <color rgb="FF96969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9"/>
      <color rgb="FF0000FF"/>
      <name val="Arial CE"/>
    </font>
    <font>
      <b/>
      <sz val="10"/>
      <color rgb="FF969696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b/>
      <sz val="10"/>
      <color rgb="FF00336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BEBEBE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Protection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0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righ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Protection="1"/>
    <xf numFmtId="0" fontId="12" fillId="0" borderId="0" xfId="0" applyFont="1" applyAlignment="1">
      <alignment vertical="center"/>
    </xf>
    <xf numFmtId="0" fontId="12" fillId="0" borderId="12" xfId="0" applyFont="1" applyBorder="1" applyAlignment="1" applyProtection="1">
      <alignment horizontal="left" vertical="center"/>
    </xf>
    <xf numFmtId="0" fontId="12" fillId="0" borderId="12" xfId="0" applyFont="1" applyBorder="1" applyAlignment="1" applyProtection="1">
      <alignment vertical="center"/>
    </xf>
    <xf numFmtId="4" fontId="12" fillId="0" borderId="12" xfId="0" applyNumberFormat="1" applyFont="1" applyBorder="1" applyAlignment="1" applyProtection="1">
      <alignment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 applyProtection="1">
      <alignment vertical="center"/>
    </xf>
    <xf numFmtId="0" fontId="13" fillId="0" borderId="12" xfId="0" applyFont="1" applyBorder="1" applyAlignment="1" applyProtection="1">
      <alignment horizontal="left" vertical="center"/>
    </xf>
    <xf numFmtId="0" fontId="13" fillId="0" borderId="12" xfId="0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</xf>
    <xf numFmtId="0" fontId="14" fillId="0" borderId="0" xfId="0" applyFont="1" applyAlignment="1"/>
    <xf numFmtId="0" fontId="14" fillId="0" borderId="0" xfId="0" applyFont="1" applyBorder="1" applyAlignment="1" applyProtection="1"/>
    <xf numFmtId="0" fontId="10" fillId="0" borderId="16" xfId="0" applyFont="1" applyBorder="1" applyAlignment="1" applyProtection="1">
      <alignment horizontal="center" vertical="center"/>
    </xf>
    <xf numFmtId="49" fontId="10" fillId="0" borderId="16" xfId="0" applyNumberFormat="1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167" fontId="10" fillId="0" borderId="16" xfId="0" applyNumberFormat="1" applyFont="1" applyBorder="1" applyAlignment="1" applyProtection="1">
      <alignment vertical="center"/>
    </xf>
    <xf numFmtId="4" fontId="10" fillId="0" borderId="16" xfId="0" applyNumberFormat="1" applyFont="1" applyBorder="1" applyAlignment="1" applyProtection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 applyProtection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Border="1" applyAlignment="1" applyProtection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 applyProtection="1">
      <alignment vertical="center"/>
    </xf>
    <xf numFmtId="0" fontId="19" fillId="0" borderId="16" xfId="0" applyFont="1" applyBorder="1" applyAlignment="1" applyProtection="1">
      <alignment horizontal="center" vertical="center"/>
    </xf>
    <xf numFmtId="49" fontId="19" fillId="0" borderId="16" xfId="0" applyNumberFormat="1" applyFont="1" applyBorder="1" applyAlignment="1" applyProtection="1">
      <alignment horizontal="left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167" fontId="19" fillId="0" borderId="16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0" fillId="0" borderId="17" xfId="0" applyBorder="1"/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0" fillId="0" borderId="18" xfId="0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4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right" vertical="center"/>
    </xf>
    <xf numFmtId="0" fontId="0" fillId="2" borderId="0" xfId="0" applyFont="1" applyFill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Border="1"/>
    <xf numFmtId="0" fontId="0" fillId="0" borderId="23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24" xfId="0" applyBorder="1"/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vertical="center"/>
    </xf>
    <xf numFmtId="0" fontId="10" fillId="2" borderId="0" xfId="0" applyFont="1" applyFill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12" fillId="0" borderId="23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3" fillId="0" borderId="23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0" fillId="0" borderId="23" xfId="0" applyBorder="1"/>
    <xf numFmtId="0" fontId="0" fillId="0" borderId="23" xfId="0" applyBorder="1" applyProtection="1"/>
    <xf numFmtId="0" fontId="0" fillId="0" borderId="0" xfId="0" applyBorder="1" applyProtection="1"/>
    <xf numFmtId="0" fontId="0" fillId="0" borderId="23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/>
    <xf numFmtId="0" fontId="14" fillId="0" borderId="23" xfId="0" applyFont="1" applyBorder="1" applyAlignment="1" applyProtection="1"/>
    <xf numFmtId="0" fontId="14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/>
    </xf>
    <xf numFmtId="4" fontId="12" fillId="0" borderId="0" xfId="0" applyNumberFormat="1" applyFont="1" applyBorder="1" applyAlignment="1" applyProtection="1"/>
    <xf numFmtId="0" fontId="13" fillId="0" borderId="0" xfId="0" applyFont="1" applyBorder="1" applyAlignment="1" applyProtection="1">
      <alignment horizontal="left"/>
    </xf>
    <xf numFmtId="4" fontId="13" fillId="0" borderId="0" xfId="0" applyNumberFormat="1" applyFont="1" applyBorder="1" applyAlignment="1" applyProtection="1"/>
    <xf numFmtId="0" fontId="15" fillId="0" borderId="23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 wrapText="1"/>
    </xf>
    <xf numFmtId="167" fontId="17" fillId="0" borderId="0" xfId="0" applyNumberFormat="1" applyFont="1" applyBorder="1" applyAlignment="1" applyProtection="1">
      <alignment vertical="center"/>
    </xf>
    <xf numFmtId="0" fontId="18" fillId="0" borderId="23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167" fontId="18" fillId="0" borderId="0" xfId="0" applyNumberFormat="1" applyFont="1" applyBorder="1" applyAlignment="1" applyProtection="1">
      <alignment vertical="center"/>
    </xf>
    <xf numFmtId="0" fontId="17" fillId="0" borderId="25" xfId="0" applyFont="1" applyBorder="1" applyAlignment="1" applyProtection="1">
      <alignment vertical="center"/>
    </xf>
    <xf numFmtId="0" fontId="17" fillId="0" borderId="26" xfId="0" applyFont="1" applyBorder="1" applyAlignment="1" applyProtection="1">
      <alignment vertical="center"/>
    </xf>
    <xf numFmtId="0" fontId="16" fillId="0" borderId="26" xfId="0" applyFont="1" applyBorder="1" applyAlignment="1" applyProtection="1">
      <alignment horizontal="left" vertical="center"/>
    </xf>
    <xf numFmtId="0" fontId="17" fillId="0" borderId="26" xfId="0" applyFont="1" applyBorder="1" applyAlignment="1" applyProtection="1">
      <alignment horizontal="left" vertical="center"/>
    </xf>
    <xf numFmtId="0" fontId="17" fillId="0" borderId="26" xfId="0" applyFont="1" applyBorder="1" applyAlignment="1" applyProtection="1">
      <alignment horizontal="left" vertical="center" wrapText="1"/>
    </xf>
    <xf numFmtId="167" fontId="17" fillId="0" borderId="26" xfId="0" applyNumberFormat="1" applyFont="1" applyBorder="1" applyAlignment="1" applyProtection="1">
      <alignment vertical="center"/>
    </xf>
    <xf numFmtId="0" fontId="0" fillId="0" borderId="27" xfId="0" applyBorder="1"/>
    <xf numFmtId="164" fontId="4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0" fillId="0" borderId="19" xfId="0" applyBorder="1"/>
    <xf numFmtId="0" fontId="0" fillId="0" borderId="28" xfId="0" applyFont="1" applyBorder="1" applyAlignment="1" applyProtection="1">
      <alignment vertical="center"/>
    </xf>
    <xf numFmtId="0" fontId="0" fillId="0" borderId="29" xfId="0" applyFont="1" applyBorder="1" applyAlignment="1" applyProtection="1">
      <alignment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8" xfId="0" applyBorder="1" applyProtection="1"/>
    <xf numFmtId="0" fontId="5" fillId="0" borderId="9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4" fontId="5" fillId="0" borderId="9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8" fillId="3" borderId="5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vertical="center"/>
    </xf>
    <xf numFmtId="0" fontId="8" fillId="3" borderId="6" xfId="0" applyFont="1" applyFill="1" applyBorder="1" applyAlignment="1" applyProtection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</xf>
    <xf numFmtId="0" fontId="0" fillId="3" borderId="6" xfId="0" applyFont="1" applyFill="1" applyBorder="1" applyAlignment="1" applyProtection="1">
      <alignment vertical="center"/>
    </xf>
    <xf numFmtId="4" fontId="8" fillId="3" borderId="6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0" fillId="2" borderId="6" xfId="0" applyFont="1" applyFill="1" applyBorder="1" applyAlignment="1" applyProtection="1">
      <alignment horizontal="left" vertical="center"/>
    </xf>
    <xf numFmtId="0" fontId="0" fillId="2" borderId="6" xfId="0" applyFont="1" applyFill="1" applyBorder="1" applyAlignment="1" applyProtection="1">
      <alignment vertical="center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 applyProtection="1">
      <alignment horizontal="right" vertical="center"/>
    </xf>
    <xf numFmtId="0" fontId="8" fillId="0" borderId="3" xfId="0" applyFont="1" applyBorder="1" applyAlignment="1" applyProtection="1">
      <alignment vertical="center"/>
    </xf>
    <xf numFmtId="0" fontId="21" fillId="0" borderId="3" xfId="0" applyFont="1" applyBorder="1" applyAlignment="1" applyProtection="1">
      <alignment vertical="center"/>
    </xf>
    <xf numFmtId="0" fontId="0" fillId="0" borderId="17" xfId="0" applyBorder="1" applyProtection="1"/>
    <xf numFmtId="0" fontId="0" fillId="0" borderId="18" xfId="0" applyBorder="1" applyProtection="1"/>
    <xf numFmtId="0" fontId="2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0" fillId="3" borderId="18" xfId="0" applyFont="1" applyFill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horizontal="right" vertical="center"/>
    </xf>
    <xf numFmtId="4" fontId="6" fillId="0" borderId="0" xfId="0" applyNumberFormat="1" applyFont="1" applyBorder="1" applyAlignment="1" applyProtection="1">
      <alignment vertical="center"/>
    </xf>
    <xf numFmtId="4" fontId="6" fillId="0" borderId="18" xfId="0" applyNumberFormat="1" applyFont="1" applyBorder="1" applyAlignment="1" applyProtection="1">
      <alignment vertical="center"/>
    </xf>
    <xf numFmtId="0" fontId="22" fillId="0" borderId="3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23" fillId="0" borderId="18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8" xfId="0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&#353;it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23437 - SO 1- Odstranění..."/>
      <sheetName val="Rekapitulace stavby"/>
    </sheetNames>
    <sheetDataSet>
      <sheetData sheetId="0"/>
      <sheetData sheetId="1">
        <row r="6">
          <cell r="K6" t="str">
            <v>Studenecký potok, Studenec, Čelechovice n.H.-oprava toku</v>
          </cell>
        </row>
        <row r="8">
          <cell r="AN8" t="str">
            <v>19. 7. 2018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6"/>
  <sheetViews>
    <sheetView showGridLines="0" topLeftCell="A85" workbookViewId="0">
      <selection activeCell="P98" sqref="P98"/>
    </sheetView>
  </sheetViews>
  <sheetFormatPr defaultRowHeight="15" x14ac:dyDescent="0.25"/>
  <cols>
    <col min="1" max="1" width="1.42578125" customWidth="1"/>
    <col min="2" max="2" width="3.5703125" customWidth="1"/>
    <col min="3" max="32" width="2.28515625" customWidth="1"/>
    <col min="33" max="33" width="2.85546875" customWidth="1"/>
    <col min="34" max="34" width="27.140625" customWidth="1"/>
    <col min="35" max="36" width="2.140625" customWidth="1"/>
    <col min="37" max="37" width="7.140625" customWidth="1"/>
    <col min="38" max="38" width="2.85546875" customWidth="1"/>
    <col min="39" max="39" width="11.42578125" customWidth="1"/>
    <col min="40" max="40" width="6.42578125" customWidth="1"/>
    <col min="41" max="41" width="3.5703125" customWidth="1"/>
  </cols>
  <sheetData>
    <row r="1" spans="1:41" x14ac:dyDescent="0.25">
      <c r="A1" s="141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67"/>
    </row>
    <row r="2" spans="1:41" ht="18" x14ac:dyDescent="0.25">
      <c r="A2" s="24"/>
      <c r="B2" s="107"/>
      <c r="C2" s="85" t="s">
        <v>383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68"/>
    </row>
    <row r="3" spans="1:41" x14ac:dyDescent="0.25">
      <c r="A3" s="24"/>
      <c r="B3" s="107"/>
      <c r="C3" s="169" t="s">
        <v>384</v>
      </c>
      <c r="D3" s="107"/>
      <c r="E3" s="107"/>
      <c r="F3" s="107"/>
      <c r="G3" s="107"/>
      <c r="H3" s="107"/>
      <c r="I3" s="107"/>
      <c r="J3" s="170" t="s">
        <v>385</v>
      </c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68"/>
    </row>
    <row r="4" spans="1:41" x14ac:dyDescent="0.25">
      <c r="A4" s="24"/>
      <c r="B4" s="107"/>
      <c r="C4" s="172" t="s">
        <v>1</v>
      </c>
      <c r="D4" s="107"/>
      <c r="E4" s="107"/>
      <c r="F4" s="107"/>
      <c r="G4" s="107"/>
      <c r="H4" s="107"/>
      <c r="I4" s="107"/>
      <c r="J4" s="173" t="s">
        <v>386</v>
      </c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68"/>
    </row>
    <row r="5" spans="1:41" x14ac:dyDescent="0.25">
      <c r="A5" s="24"/>
      <c r="B5" s="107"/>
      <c r="C5" s="88" t="s">
        <v>6</v>
      </c>
      <c r="D5" s="107"/>
      <c r="E5" s="107"/>
      <c r="F5" s="107"/>
      <c r="G5" s="107"/>
      <c r="H5" s="107"/>
      <c r="I5" s="107"/>
      <c r="J5" s="93" t="s">
        <v>7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88" t="s">
        <v>8</v>
      </c>
      <c r="AK5" s="107"/>
      <c r="AL5" s="107"/>
      <c r="AM5" s="93" t="s">
        <v>7</v>
      </c>
      <c r="AN5" s="107"/>
      <c r="AO5" s="168"/>
    </row>
    <row r="6" spans="1:41" x14ac:dyDescent="0.25">
      <c r="A6" s="24"/>
      <c r="B6" s="107"/>
      <c r="C6" s="88" t="s">
        <v>9</v>
      </c>
      <c r="D6" s="107"/>
      <c r="E6" s="107"/>
      <c r="F6" s="107"/>
      <c r="G6" s="107"/>
      <c r="H6" s="107"/>
      <c r="I6" s="107"/>
      <c r="J6" s="93" t="s">
        <v>10</v>
      </c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88" t="s">
        <v>11</v>
      </c>
      <c r="AK6" s="107"/>
      <c r="AL6" s="107"/>
      <c r="AM6" s="93" t="s">
        <v>387</v>
      </c>
      <c r="AN6" s="107"/>
      <c r="AO6" s="168"/>
    </row>
    <row r="7" spans="1:41" x14ac:dyDescent="0.25">
      <c r="A7" s="24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68"/>
    </row>
    <row r="8" spans="1:41" x14ac:dyDescent="0.25">
      <c r="A8" s="24"/>
      <c r="B8" s="107"/>
      <c r="C8" s="88" t="s">
        <v>12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88" t="s">
        <v>13</v>
      </c>
      <c r="AK8" s="107"/>
      <c r="AL8" s="107"/>
      <c r="AM8" s="93" t="s">
        <v>7</v>
      </c>
      <c r="AN8" s="107"/>
      <c r="AO8" s="168"/>
    </row>
    <row r="9" spans="1:41" x14ac:dyDescent="0.25">
      <c r="A9" s="24"/>
      <c r="B9" s="107"/>
      <c r="C9" s="107"/>
      <c r="D9" s="93" t="s">
        <v>14</v>
      </c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88" t="s">
        <v>15</v>
      </c>
      <c r="AK9" s="107"/>
      <c r="AL9" s="107"/>
      <c r="AM9" s="93" t="s">
        <v>7</v>
      </c>
      <c r="AN9" s="107"/>
      <c r="AO9" s="168"/>
    </row>
    <row r="10" spans="1:41" x14ac:dyDescent="0.25">
      <c r="A10" s="24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68"/>
    </row>
    <row r="11" spans="1:41" x14ac:dyDescent="0.25">
      <c r="A11" s="24"/>
      <c r="B11" s="107"/>
      <c r="C11" s="88" t="s">
        <v>16</v>
      </c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88" t="s">
        <v>13</v>
      </c>
      <c r="AK11" s="107"/>
      <c r="AL11" s="107"/>
      <c r="AM11" s="93" t="s">
        <v>7</v>
      </c>
      <c r="AN11" s="107"/>
      <c r="AO11" s="168"/>
    </row>
    <row r="12" spans="1:41" x14ac:dyDescent="0.25">
      <c r="A12" s="24"/>
      <c r="B12" s="107"/>
      <c r="C12" s="107"/>
      <c r="D12" s="93" t="s">
        <v>10</v>
      </c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88" t="s">
        <v>15</v>
      </c>
      <c r="AK12" s="107"/>
      <c r="AL12" s="107"/>
      <c r="AM12" s="93" t="s">
        <v>7</v>
      </c>
      <c r="AN12" s="107"/>
      <c r="AO12" s="168"/>
    </row>
    <row r="13" spans="1:41" x14ac:dyDescent="0.25">
      <c r="A13" s="24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68"/>
    </row>
    <row r="14" spans="1:41" x14ac:dyDescent="0.25">
      <c r="A14" s="24"/>
      <c r="B14" s="107"/>
      <c r="C14" s="88" t="s">
        <v>17</v>
      </c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88" t="s">
        <v>13</v>
      </c>
      <c r="AK14" s="107"/>
      <c r="AL14" s="107"/>
      <c r="AM14" s="93" t="s">
        <v>7</v>
      </c>
      <c r="AN14" s="107"/>
      <c r="AO14" s="168"/>
    </row>
    <row r="15" spans="1:41" x14ac:dyDescent="0.25">
      <c r="A15" s="24"/>
      <c r="B15" s="107"/>
      <c r="C15" s="107"/>
      <c r="D15" s="93" t="s">
        <v>388</v>
      </c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88" t="s">
        <v>15</v>
      </c>
      <c r="AK15" s="107"/>
      <c r="AL15" s="107"/>
      <c r="AM15" s="93" t="s">
        <v>7</v>
      </c>
      <c r="AN15" s="107"/>
      <c r="AO15" s="168"/>
    </row>
    <row r="16" spans="1:41" x14ac:dyDescent="0.25">
      <c r="A16" s="24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68"/>
    </row>
    <row r="17" spans="1:41" x14ac:dyDescent="0.25">
      <c r="A17" s="24"/>
      <c r="B17" s="107"/>
      <c r="C17" s="88" t="s">
        <v>18</v>
      </c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88" t="s">
        <v>13</v>
      </c>
      <c r="AK17" s="107"/>
      <c r="AL17" s="107"/>
      <c r="AM17" s="93" t="s">
        <v>7</v>
      </c>
      <c r="AN17" s="107"/>
      <c r="AO17" s="168"/>
    </row>
    <row r="18" spans="1:41" x14ac:dyDescent="0.25">
      <c r="A18" s="24"/>
      <c r="B18" s="107"/>
      <c r="C18" s="107"/>
      <c r="D18" s="93" t="s">
        <v>389</v>
      </c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88" t="s">
        <v>15</v>
      </c>
      <c r="AK18" s="107"/>
      <c r="AL18" s="107"/>
      <c r="AM18" s="93" t="s">
        <v>7</v>
      </c>
      <c r="AN18" s="107"/>
      <c r="AO18" s="168"/>
    </row>
    <row r="19" spans="1:41" x14ac:dyDescent="0.25">
      <c r="A19" s="24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68"/>
    </row>
    <row r="20" spans="1:41" x14ac:dyDescent="0.25">
      <c r="A20" s="24"/>
      <c r="B20" s="107"/>
      <c r="C20" s="88" t="s">
        <v>20</v>
      </c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07"/>
      <c r="AN20" s="107"/>
      <c r="AO20" s="168"/>
    </row>
    <row r="21" spans="1:41" x14ac:dyDescent="0.25">
      <c r="A21" s="24"/>
      <c r="B21" s="107"/>
      <c r="C21" s="107"/>
      <c r="D21" s="174" t="s">
        <v>7</v>
      </c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07"/>
      <c r="AO21" s="168"/>
    </row>
    <row r="22" spans="1:41" x14ac:dyDescent="0.25">
      <c r="A22" s="24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  <c r="AF22" s="107"/>
      <c r="AG22" s="107"/>
      <c r="AH22" s="107"/>
      <c r="AI22" s="107"/>
      <c r="AJ22" s="107"/>
      <c r="AK22" s="107"/>
      <c r="AL22" s="107"/>
      <c r="AM22" s="107"/>
      <c r="AN22" s="107"/>
      <c r="AO22" s="168"/>
    </row>
    <row r="23" spans="1:41" x14ac:dyDescent="0.25">
      <c r="A23" s="24"/>
      <c r="B23" s="107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68"/>
    </row>
    <row r="24" spans="1:41" x14ac:dyDescent="0.25">
      <c r="A24" s="23"/>
      <c r="B24" s="86"/>
      <c r="C24" s="144" t="s">
        <v>21</v>
      </c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6">
        <f>ROUND(AF92,2)</f>
        <v>0</v>
      </c>
      <c r="AK24" s="147"/>
      <c r="AL24" s="147"/>
      <c r="AM24" s="147"/>
      <c r="AN24" s="147"/>
      <c r="AO24" s="175"/>
    </row>
    <row r="25" spans="1:41" x14ac:dyDescent="0.25">
      <c r="A25" s="23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175"/>
    </row>
    <row r="26" spans="1:41" x14ac:dyDescent="0.25">
      <c r="A26" s="23"/>
      <c r="B26" s="86"/>
      <c r="C26" s="86"/>
      <c r="D26" s="86"/>
      <c r="E26" s="86"/>
      <c r="F26" s="86"/>
      <c r="G26" s="86"/>
      <c r="H26" s="86"/>
      <c r="I26" s="86"/>
      <c r="J26" s="86"/>
      <c r="K26" s="176" t="s">
        <v>23</v>
      </c>
      <c r="L26" s="176"/>
      <c r="M26" s="176"/>
      <c r="N26" s="176"/>
      <c r="O26" s="176"/>
      <c r="P26" s="86"/>
      <c r="Q26" s="86"/>
      <c r="R26" s="86"/>
      <c r="S26" s="86"/>
      <c r="T26" s="86"/>
      <c r="U26" s="86"/>
      <c r="V26" s="176" t="s">
        <v>22</v>
      </c>
      <c r="W26" s="176"/>
      <c r="X26" s="176"/>
      <c r="Y26" s="176"/>
      <c r="Z26" s="176"/>
      <c r="AA26" s="176"/>
      <c r="AB26" s="176"/>
      <c r="AC26" s="176"/>
      <c r="AD26" s="176"/>
      <c r="AE26" s="86"/>
      <c r="AF26" s="86"/>
      <c r="AG26" s="86"/>
      <c r="AH26" s="86"/>
      <c r="AI26" s="86"/>
      <c r="AJ26" s="176" t="s">
        <v>24</v>
      </c>
      <c r="AK26" s="176"/>
      <c r="AL26" s="176"/>
      <c r="AM26" s="176"/>
      <c r="AN26" s="176"/>
      <c r="AO26" s="175"/>
    </row>
    <row r="27" spans="1:41" x14ac:dyDescent="0.25">
      <c r="A27" s="148"/>
      <c r="B27" s="177"/>
      <c r="C27" s="88" t="s">
        <v>25</v>
      </c>
      <c r="D27" s="177"/>
      <c r="E27" s="88" t="s">
        <v>26</v>
      </c>
      <c r="F27" s="177"/>
      <c r="G27" s="177"/>
      <c r="H27" s="177"/>
      <c r="I27" s="177"/>
      <c r="J27" s="177"/>
      <c r="K27" s="178">
        <v>0.21</v>
      </c>
      <c r="L27" s="179"/>
      <c r="M27" s="179"/>
      <c r="N27" s="179"/>
      <c r="O27" s="179"/>
      <c r="P27" s="177"/>
      <c r="Q27" s="177"/>
      <c r="R27" s="177"/>
      <c r="S27" s="177"/>
      <c r="T27" s="177"/>
      <c r="U27" s="177"/>
      <c r="V27" s="180">
        <f>ROUND(AY92, 2)</f>
        <v>0</v>
      </c>
      <c r="W27" s="179"/>
      <c r="X27" s="179"/>
      <c r="Y27" s="179"/>
      <c r="Z27" s="179"/>
      <c r="AA27" s="179"/>
      <c r="AB27" s="179"/>
      <c r="AC27" s="179"/>
      <c r="AD27" s="179"/>
      <c r="AE27" s="177"/>
      <c r="AF27" s="177"/>
      <c r="AG27" s="177"/>
      <c r="AH27" s="177"/>
      <c r="AI27" s="177"/>
      <c r="AJ27" s="180">
        <f>ROUND(AU92, 2)</f>
        <v>0</v>
      </c>
      <c r="AK27" s="179"/>
      <c r="AL27" s="179"/>
      <c r="AM27" s="179"/>
      <c r="AN27" s="179"/>
      <c r="AO27" s="181"/>
    </row>
    <row r="28" spans="1:41" x14ac:dyDescent="0.25">
      <c r="A28" s="148"/>
      <c r="B28" s="177"/>
      <c r="C28" s="177"/>
      <c r="D28" s="177"/>
      <c r="E28" s="88" t="s">
        <v>27</v>
      </c>
      <c r="F28" s="177"/>
      <c r="G28" s="177"/>
      <c r="H28" s="177"/>
      <c r="I28" s="177"/>
      <c r="J28" s="177"/>
      <c r="K28" s="178">
        <v>0.15</v>
      </c>
      <c r="L28" s="179"/>
      <c r="M28" s="179"/>
      <c r="N28" s="179"/>
      <c r="O28" s="179"/>
      <c r="P28" s="177"/>
      <c r="Q28" s="177"/>
      <c r="R28" s="177"/>
      <c r="S28" s="177"/>
      <c r="T28" s="177"/>
      <c r="U28" s="177"/>
      <c r="V28" s="180">
        <f>ROUND(AZ92, 2)</f>
        <v>0</v>
      </c>
      <c r="W28" s="179"/>
      <c r="X28" s="179"/>
      <c r="Y28" s="179"/>
      <c r="Z28" s="179"/>
      <c r="AA28" s="179"/>
      <c r="AB28" s="179"/>
      <c r="AC28" s="179"/>
      <c r="AD28" s="179"/>
      <c r="AE28" s="177"/>
      <c r="AF28" s="177"/>
      <c r="AG28" s="177"/>
      <c r="AH28" s="177"/>
      <c r="AI28" s="177"/>
      <c r="AJ28" s="180">
        <f>ROUND(AV92, 2)</f>
        <v>0</v>
      </c>
      <c r="AK28" s="179"/>
      <c r="AL28" s="179"/>
      <c r="AM28" s="179"/>
      <c r="AN28" s="179"/>
      <c r="AO28" s="181"/>
    </row>
    <row r="29" spans="1:41" x14ac:dyDescent="0.25">
      <c r="A29" s="148"/>
      <c r="B29" s="177"/>
      <c r="C29" s="177"/>
      <c r="D29" s="177"/>
      <c r="E29" s="88" t="s">
        <v>28</v>
      </c>
      <c r="F29" s="177"/>
      <c r="G29" s="177"/>
      <c r="H29" s="177"/>
      <c r="I29" s="177"/>
      <c r="J29" s="177"/>
      <c r="K29" s="178">
        <v>0.21</v>
      </c>
      <c r="L29" s="179"/>
      <c r="M29" s="179"/>
      <c r="N29" s="179"/>
      <c r="O29" s="179"/>
      <c r="P29" s="177"/>
      <c r="Q29" s="177"/>
      <c r="R29" s="177"/>
      <c r="S29" s="177"/>
      <c r="T29" s="177"/>
      <c r="U29" s="177"/>
      <c r="V29" s="180">
        <f>ROUND(BA92, 2)</f>
        <v>0</v>
      </c>
      <c r="W29" s="179"/>
      <c r="X29" s="179"/>
      <c r="Y29" s="179"/>
      <c r="Z29" s="179"/>
      <c r="AA29" s="179"/>
      <c r="AB29" s="179"/>
      <c r="AC29" s="179"/>
      <c r="AD29" s="179"/>
      <c r="AE29" s="177"/>
      <c r="AF29" s="177"/>
      <c r="AG29" s="177"/>
      <c r="AH29" s="177"/>
      <c r="AI29" s="177"/>
      <c r="AJ29" s="180">
        <v>0</v>
      </c>
      <c r="AK29" s="179"/>
      <c r="AL29" s="179"/>
      <c r="AM29" s="179"/>
      <c r="AN29" s="179"/>
      <c r="AO29" s="181"/>
    </row>
    <row r="30" spans="1:41" x14ac:dyDescent="0.25">
      <c r="A30" s="148"/>
      <c r="B30" s="177"/>
      <c r="C30" s="177"/>
      <c r="D30" s="177"/>
      <c r="E30" s="88" t="s">
        <v>29</v>
      </c>
      <c r="F30" s="177"/>
      <c r="G30" s="177"/>
      <c r="H30" s="177"/>
      <c r="I30" s="177"/>
      <c r="J30" s="177"/>
      <c r="K30" s="178">
        <v>0.15</v>
      </c>
      <c r="L30" s="179"/>
      <c r="M30" s="179"/>
      <c r="N30" s="179"/>
      <c r="O30" s="179"/>
      <c r="P30" s="177"/>
      <c r="Q30" s="177"/>
      <c r="R30" s="177"/>
      <c r="S30" s="177"/>
      <c r="T30" s="177"/>
      <c r="U30" s="177"/>
      <c r="V30" s="180">
        <f>ROUND(BB92, 2)</f>
        <v>0</v>
      </c>
      <c r="W30" s="179"/>
      <c r="X30" s="179"/>
      <c r="Y30" s="179"/>
      <c r="Z30" s="179"/>
      <c r="AA30" s="179"/>
      <c r="AB30" s="179"/>
      <c r="AC30" s="179"/>
      <c r="AD30" s="179"/>
      <c r="AE30" s="177"/>
      <c r="AF30" s="177"/>
      <c r="AG30" s="177"/>
      <c r="AH30" s="177"/>
      <c r="AI30" s="177"/>
      <c r="AJ30" s="180">
        <v>0</v>
      </c>
      <c r="AK30" s="179"/>
      <c r="AL30" s="179"/>
      <c r="AM30" s="179"/>
      <c r="AN30" s="179"/>
      <c r="AO30" s="181"/>
    </row>
    <row r="31" spans="1:41" x14ac:dyDescent="0.25">
      <c r="A31" s="148"/>
      <c r="B31" s="177"/>
      <c r="C31" s="177"/>
      <c r="D31" s="177"/>
      <c r="E31" s="88" t="s">
        <v>30</v>
      </c>
      <c r="F31" s="177"/>
      <c r="G31" s="177"/>
      <c r="H31" s="177"/>
      <c r="I31" s="177"/>
      <c r="J31" s="177"/>
      <c r="K31" s="178">
        <v>0</v>
      </c>
      <c r="L31" s="179"/>
      <c r="M31" s="179"/>
      <c r="N31" s="179"/>
      <c r="O31" s="179"/>
      <c r="P31" s="177"/>
      <c r="Q31" s="177"/>
      <c r="R31" s="177"/>
      <c r="S31" s="177"/>
      <c r="T31" s="177"/>
      <c r="U31" s="177"/>
      <c r="V31" s="180">
        <f>ROUND(BC92, 2)</f>
        <v>0</v>
      </c>
      <c r="W31" s="179"/>
      <c r="X31" s="179"/>
      <c r="Y31" s="179"/>
      <c r="Z31" s="179"/>
      <c r="AA31" s="179"/>
      <c r="AB31" s="179"/>
      <c r="AC31" s="179"/>
      <c r="AD31" s="179"/>
      <c r="AE31" s="177"/>
      <c r="AF31" s="177"/>
      <c r="AG31" s="177"/>
      <c r="AH31" s="177"/>
      <c r="AI31" s="177"/>
      <c r="AJ31" s="180">
        <v>0</v>
      </c>
      <c r="AK31" s="179"/>
      <c r="AL31" s="179"/>
      <c r="AM31" s="179"/>
      <c r="AN31" s="179"/>
      <c r="AO31" s="181"/>
    </row>
    <row r="32" spans="1:41" x14ac:dyDescent="0.25">
      <c r="A32" s="23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175"/>
    </row>
    <row r="33" spans="1:41" ht="15.75" x14ac:dyDescent="0.25">
      <c r="A33" s="23"/>
      <c r="B33" s="182"/>
      <c r="C33" s="149" t="s">
        <v>31</v>
      </c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1" t="s">
        <v>32</v>
      </c>
      <c r="T33" s="150"/>
      <c r="U33" s="150"/>
      <c r="V33" s="150"/>
      <c r="W33" s="152" t="s">
        <v>33</v>
      </c>
      <c r="X33" s="153"/>
      <c r="Y33" s="153"/>
      <c r="Z33" s="153"/>
      <c r="AA33" s="153"/>
      <c r="AB33" s="150"/>
      <c r="AC33" s="150"/>
      <c r="AD33" s="150"/>
      <c r="AE33" s="150"/>
      <c r="AF33" s="150"/>
      <c r="AG33" s="150"/>
      <c r="AH33" s="150"/>
      <c r="AI33" s="150"/>
      <c r="AJ33" s="154">
        <f>SUM(AJ24:AJ31)</f>
        <v>0</v>
      </c>
      <c r="AK33" s="153"/>
      <c r="AL33" s="153"/>
      <c r="AM33" s="153"/>
      <c r="AN33" s="155"/>
      <c r="AO33" s="183"/>
    </row>
    <row r="34" spans="1:41" x14ac:dyDescent="0.25">
      <c r="A34" s="23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175"/>
    </row>
    <row r="35" spans="1:41" x14ac:dyDescent="0.25">
      <c r="A35" s="23"/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175"/>
    </row>
    <row r="36" spans="1:41" x14ac:dyDescent="0.25">
      <c r="A36" s="24"/>
      <c r="B36" s="107"/>
      <c r="C36" s="107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  <c r="AF36" s="107"/>
      <c r="AG36" s="107"/>
      <c r="AH36" s="107"/>
      <c r="AI36" s="107"/>
      <c r="AJ36" s="107"/>
      <c r="AK36" s="107"/>
      <c r="AL36" s="107"/>
      <c r="AM36" s="107"/>
      <c r="AN36" s="107"/>
      <c r="AO36" s="168"/>
    </row>
    <row r="37" spans="1:41" x14ac:dyDescent="0.25">
      <c r="A37" s="24"/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68"/>
    </row>
    <row r="38" spans="1:41" x14ac:dyDescent="0.25">
      <c r="A38" s="24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68"/>
    </row>
    <row r="39" spans="1:41" x14ac:dyDescent="0.25">
      <c r="A39" s="24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07"/>
      <c r="AL39" s="107"/>
      <c r="AM39" s="107"/>
      <c r="AN39" s="107"/>
      <c r="AO39" s="168"/>
    </row>
    <row r="40" spans="1:41" x14ac:dyDescent="0.25">
      <c r="A40" s="24"/>
      <c r="B40" s="107"/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68"/>
    </row>
    <row r="41" spans="1:41" x14ac:dyDescent="0.25">
      <c r="A41" s="24"/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  <c r="AL41" s="107"/>
      <c r="AM41" s="107"/>
      <c r="AN41" s="107"/>
      <c r="AO41" s="168"/>
    </row>
    <row r="42" spans="1:41" x14ac:dyDescent="0.25">
      <c r="A42" s="24"/>
      <c r="B42" s="107"/>
      <c r="C42" s="107"/>
      <c r="D42" s="107"/>
      <c r="E42" s="107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  <c r="AL42" s="107"/>
      <c r="AM42" s="107"/>
      <c r="AN42" s="107"/>
      <c r="AO42" s="168"/>
    </row>
    <row r="43" spans="1:41" x14ac:dyDescent="0.25">
      <c r="A43" s="24"/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68"/>
    </row>
    <row r="44" spans="1:41" x14ac:dyDescent="0.25">
      <c r="A44" s="24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68"/>
    </row>
    <row r="45" spans="1:41" x14ac:dyDescent="0.25">
      <c r="A45" s="24"/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68"/>
    </row>
    <row r="46" spans="1:41" x14ac:dyDescent="0.25">
      <c r="A46" s="24"/>
      <c r="B46" s="107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68"/>
    </row>
    <row r="47" spans="1:41" x14ac:dyDescent="0.25">
      <c r="A47" s="23"/>
      <c r="B47" s="86"/>
      <c r="C47" s="156" t="s">
        <v>34</v>
      </c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6" t="s">
        <v>35</v>
      </c>
      <c r="AH47" s="157"/>
      <c r="AI47" s="157"/>
      <c r="AJ47" s="157"/>
      <c r="AK47" s="157"/>
      <c r="AL47" s="157"/>
      <c r="AM47" s="157"/>
      <c r="AN47" s="157"/>
      <c r="AO47" s="175"/>
    </row>
    <row r="48" spans="1:41" x14ac:dyDescent="0.25">
      <c r="A48" s="24"/>
      <c r="B48" s="107"/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7"/>
      <c r="AC48" s="107"/>
      <c r="AD48" s="107"/>
      <c r="AE48" s="107"/>
      <c r="AF48" s="107"/>
      <c r="AG48" s="107"/>
      <c r="AH48" s="107"/>
      <c r="AI48" s="107"/>
      <c r="AJ48" s="107"/>
      <c r="AK48" s="107"/>
      <c r="AL48" s="107"/>
      <c r="AM48" s="107"/>
      <c r="AN48" s="107"/>
      <c r="AO48" s="168"/>
    </row>
    <row r="49" spans="1:41" x14ac:dyDescent="0.25">
      <c r="A49" s="24"/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68"/>
    </row>
    <row r="50" spans="1:41" x14ac:dyDescent="0.25">
      <c r="A50" s="24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7"/>
      <c r="AJ50" s="107"/>
      <c r="AK50" s="107"/>
      <c r="AL50" s="107"/>
      <c r="AM50" s="107"/>
      <c r="AN50" s="107"/>
      <c r="AO50" s="168"/>
    </row>
    <row r="51" spans="1:41" x14ac:dyDescent="0.25">
      <c r="A51" s="24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07"/>
      <c r="AJ51" s="107"/>
      <c r="AK51" s="107"/>
      <c r="AL51" s="107"/>
      <c r="AM51" s="107"/>
      <c r="AN51" s="107"/>
      <c r="AO51" s="168"/>
    </row>
    <row r="52" spans="1:41" x14ac:dyDescent="0.25">
      <c r="A52" s="24"/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68"/>
    </row>
    <row r="53" spans="1:41" x14ac:dyDescent="0.25">
      <c r="A53" s="24"/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68"/>
    </row>
    <row r="54" spans="1:41" x14ac:dyDescent="0.25">
      <c r="A54" s="24"/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68"/>
    </row>
    <row r="55" spans="1:41" x14ac:dyDescent="0.25">
      <c r="A55" s="24"/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68"/>
    </row>
    <row r="56" spans="1:41" x14ac:dyDescent="0.25">
      <c r="A56" s="24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68"/>
    </row>
    <row r="57" spans="1:41" x14ac:dyDescent="0.25">
      <c r="A57" s="24"/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07"/>
      <c r="AH57" s="107"/>
      <c r="AI57" s="107"/>
      <c r="AJ57" s="107"/>
      <c r="AK57" s="107"/>
      <c r="AL57" s="107"/>
      <c r="AM57" s="107"/>
      <c r="AN57" s="107"/>
      <c r="AO57" s="168"/>
    </row>
    <row r="58" spans="1:41" x14ac:dyDescent="0.25">
      <c r="A58" s="23"/>
      <c r="B58" s="86"/>
      <c r="C58" s="158" t="s">
        <v>36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58" t="s">
        <v>37</v>
      </c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58" t="s">
        <v>36</v>
      </c>
      <c r="AH58" s="145"/>
      <c r="AI58" s="145"/>
      <c r="AJ58" s="145"/>
      <c r="AK58" s="145"/>
      <c r="AL58" s="158" t="s">
        <v>37</v>
      </c>
      <c r="AM58" s="145"/>
      <c r="AN58" s="145"/>
      <c r="AO58" s="175"/>
    </row>
    <row r="59" spans="1:41" x14ac:dyDescent="0.25">
      <c r="A59" s="24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68"/>
    </row>
    <row r="60" spans="1:41" x14ac:dyDescent="0.25">
      <c r="A60" s="24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68"/>
    </row>
    <row r="61" spans="1:41" x14ac:dyDescent="0.25">
      <c r="A61" s="24"/>
      <c r="B61" s="107"/>
      <c r="C61" s="107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68"/>
    </row>
    <row r="62" spans="1:41" x14ac:dyDescent="0.25">
      <c r="A62" s="23"/>
      <c r="B62" s="86"/>
      <c r="C62" s="156" t="s">
        <v>38</v>
      </c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157"/>
      <c r="AE62" s="157"/>
      <c r="AF62" s="157"/>
      <c r="AG62" s="156" t="s">
        <v>39</v>
      </c>
      <c r="AH62" s="157"/>
      <c r="AI62" s="157"/>
      <c r="AJ62" s="157"/>
      <c r="AK62" s="157"/>
      <c r="AL62" s="157"/>
      <c r="AM62" s="157"/>
      <c r="AN62" s="157"/>
      <c r="AO62" s="175"/>
    </row>
    <row r="63" spans="1:41" x14ac:dyDescent="0.25">
      <c r="A63" s="24"/>
      <c r="B63" s="107"/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7"/>
      <c r="AH63" s="107"/>
      <c r="AI63" s="107"/>
      <c r="AJ63" s="107"/>
      <c r="AK63" s="107"/>
      <c r="AL63" s="107"/>
      <c r="AM63" s="107"/>
      <c r="AN63" s="107"/>
      <c r="AO63" s="168"/>
    </row>
    <row r="64" spans="1:41" x14ac:dyDescent="0.25">
      <c r="A64" s="24"/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  <c r="AH64" s="107"/>
      <c r="AI64" s="107"/>
      <c r="AJ64" s="107"/>
      <c r="AK64" s="107"/>
      <c r="AL64" s="107"/>
      <c r="AM64" s="107"/>
      <c r="AN64" s="107"/>
      <c r="AO64" s="168"/>
    </row>
    <row r="65" spans="1:41" x14ac:dyDescent="0.25">
      <c r="A65" s="24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68"/>
    </row>
    <row r="66" spans="1:41" x14ac:dyDescent="0.25">
      <c r="A66" s="24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7"/>
      <c r="AH66" s="107"/>
      <c r="AI66" s="107"/>
      <c r="AJ66" s="107"/>
      <c r="AK66" s="107"/>
      <c r="AL66" s="107"/>
      <c r="AM66" s="107"/>
      <c r="AN66" s="107"/>
      <c r="AO66" s="168"/>
    </row>
    <row r="67" spans="1:41" x14ac:dyDescent="0.25">
      <c r="A67" s="24"/>
      <c r="B67" s="107"/>
      <c r="C67" s="107"/>
      <c r="D67" s="107"/>
      <c r="E67" s="107"/>
      <c r="F67" s="107"/>
      <c r="G67" s="107"/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7"/>
      <c r="AD67" s="107"/>
      <c r="AE67" s="107"/>
      <c r="AF67" s="107"/>
      <c r="AG67" s="107"/>
      <c r="AH67" s="107"/>
      <c r="AI67" s="107"/>
      <c r="AJ67" s="107"/>
      <c r="AK67" s="107"/>
      <c r="AL67" s="107"/>
      <c r="AM67" s="107"/>
      <c r="AN67" s="107"/>
      <c r="AO67" s="168"/>
    </row>
    <row r="68" spans="1:41" x14ac:dyDescent="0.25">
      <c r="A68" s="24"/>
      <c r="B68" s="107"/>
      <c r="C68" s="107"/>
      <c r="D68" s="107"/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68"/>
    </row>
    <row r="69" spans="1:41" x14ac:dyDescent="0.25">
      <c r="A69" s="24"/>
      <c r="B69" s="107"/>
      <c r="C69" s="107"/>
      <c r="D69" s="107"/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7"/>
      <c r="Z69" s="107"/>
      <c r="AA69" s="107"/>
      <c r="AB69" s="107"/>
      <c r="AC69" s="107"/>
      <c r="AD69" s="107"/>
      <c r="AE69" s="107"/>
      <c r="AF69" s="107"/>
      <c r="AG69" s="107"/>
      <c r="AH69" s="107"/>
      <c r="AI69" s="107"/>
      <c r="AJ69" s="107"/>
      <c r="AK69" s="107"/>
      <c r="AL69" s="107"/>
      <c r="AM69" s="107"/>
      <c r="AN69" s="107"/>
      <c r="AO69" s="168"/>
    </row>
    <row r="70" spans="1:41" x14ac:dyDescent="0.25">
      <c r="A70" s="24"/>
      <c r="B70" s="107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7"/>
      <c r="Z70" s="107"/>
      <c r="AA70" s="107"/>
      <c r="AB70" s="107"/>
      <c r="AC70" s="107"/>
      <c r="AD70" s="107"/>
      <c r="AE70" s="107"/>
      <c r="AF70" s="107"/>
      <c r="AG70" s="107"/>
      <c r="AH70" s="107"/>
      <c r="AI70" s="107"/>
      <c r="AJ70" s="107"/>
      <c r="AK70" s="107"/>
      <c r="AL70" s="107"/>
      <c r="AM70" s="107"/>
      <c r="AN70" s="107"/>
      <c r="AO70" s="168"/>
    </row>
    <row r="71" spans="1:41" x14ac:dyDescent="0.25">
      <c r="A71" s="24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7"/>
      <c r="Z71" s="107"/>
      <c r="AA71" s="107"/>
      <c r="AB71" s="107"/>
      <c r="AC71" s="107"/>
      <c r="AD71" s="107"/>
      <c r="AE71" s="107"/>
      <c r="AF71" s="107"/>
      <c r="AG71" s="107"/>
      <c r="AH71" s="107"/>
      <c r="AI71" s="107"/>
      <c r="AJ71" s="107"/>
      <c r="AK71" s="107"/>
      <c r="AL71" s="107"/>
      <c r="AM71" s="107"/>
      <c r="AN71" s="107"/>
      <c r="AO71" s="168"/>
    </row>
    <row r="72" spans="1:41" x14ac:dyDescent="0.25">
      <c r="A72" s="24"/>
      <c r="B72" s="107"/>
      <c r="C72" s="107"/>
      <c r="D72" s="107"/>
      <c r="E72" s="107"/>
      <c r="F72" s="107"/>
      <c r="G72" s="107"/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7"/>
      <c r="AK72" s="107"/>
      <c r="AL72" s="107"/>
      <c r="AM72" s="107"/>
      <c r="AN72" s="107"/>
      <c r="AO72" s="168"/>
    </row>
    <row r="73" spans="1:41" x14ac:dyDescent="0.25">
      <c r="A73" s="23"/>
      <c r="B73" s="86"/>
      <c r="C73" s="158" t="s">
        <v>36</v>
      </c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58" t="s">
        <v>37</v>
      </c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58" t="s">
        <v>36</v>
      </c>
      <c r="AH73" s="145"/>
      <c r="AI73" s="145"/>
      <c r="AJ73" s="145"/>
      <c r="AK73" s="145"/>
      <c r="AL73" s="158" t="s">
        <v>37</v>
      </c>
      <c r="AM73" s="145"/>
      <c r="AN73" s="145"/>
      <c r="AO73" s="175"/>
    </row>
    <row r="74" spans="1:41" x14ac:dyDescent="0.25">
      <c r="A74" s="23"/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175"/>
    </row>
    <row r="75" spans="1:41" x14ac:dyDescent="0.25">
      <c r="A75" s="34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184"/>
    </row>
    <row r="79" spans="1:41" x14ac:dyDescent="0.25">
      <c r="A79" s="36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185"/>
    </row>
    <row r="80" spans="1:41" ht="18" x14ac:dyDescent="0.25">
      <c r="A80" s="23"/>
      <c r="B80" s="186" t="s">
        <v>390</v>
      </c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175"/>
    </row>
    <row r="81" spans="1:41" x14ac:dyDescent="0.25">
      <c r="A81" s="23"/>
      <c r="B81" s="23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175"/>
    </row>
    <row r="82" spans="1:41" x14ac:dyDescent="0.25">
      <c r="A82" s="159"/>
      <c r="B82" s="187" t="s">
        <v>384</v>
      </c>
      <c r="C82" s="188"/>
      <c r="D82" s="188"/>
      <c r="E82" s="188"/>
      <c r="F82" s="188"/>
      <c r="G82" s="188"/>
      <c r="H82" s="188"/>
      <c r="I82" s="188"/>
      <c r="J82" s="188"/>
      <c r="K82" s="188" t="str">
        <f>J3</f>
        <v>223437</v>
      </c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9"/>
    </row>
    <row r="83" spans="1:41" x14ac:dyDescent="0.25">
      <c r="A83" s="160"/>
      <c r="B83" s="190" t="s">
        <v>1</v>
      </c>
      <c r="C83" s="191"/>
      <c r="D83" s="191"/>
      <c r="E83" s="191"/>
      <c r="F83" s="191"/>
      <c r="G83" s="191"/>
      <c r="H83" s="191"/>
      <c r="I83" s="191"/>
      <c r="J83" s="191"/>
      <c r="K83" s="92" t="str">
        <f>J4</f>
        <v>Studenecký potok, Studenec, Čelechovice n.H.-oprava toku</v>
      </c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192"/>
      <c r="AK83" s="192"/>
      <c r="AL83" s="192"/>
      <c r="AM83" s="192"/>
      <c r="AN83" s="192"/>
      <c r="AO83" s="193"/>
    </row>
    <row r="84" spans="1:41" x14ac:dyDescent="0.25">
      <c r="A84" s="23"/>
      <c r="B84" s="23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175"/>
    </row>
    <row r="85" spans="1:41" x14ac:dyDescent="0.25">
      <c r="A85" s="23"/>
      <c r="B85" s="187" t="s">
        <v>9</v>
      </c>
      <c r="C85" s="86"/>
      <c r="D85" s="86"/>
      <c r="E85" s="86"/>
      <c r="F85" s="86"/>
      <c r="G85" s="86"/>
      <c r="H85" s="86"/>
      <c r="I85" s="86"/>
      <c r="J85" s="86"/>
      <c r="K85" s="194" t="str">
        <f>IF(J6="","",J6)</f>
        <v xml:space="preserve"> </v>
      </c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8" t="s">
        <v>11</v>
      </c>
      <c r="AI85" s="86"/>
      <c r="AJ85" s="86"/>
      <c r="AK85" s="86"/>
      <c r="AL85" s="195" t="str">
        <f>IF(AM6= "","",AM6)</f>
        <v>19. 7. 2018</v>
      </c>
      <c r="AM85" s="195"/>
      <c r="AN85" s="86"/>
      <c r="AO85" s="175"/>
    </row>
    <row r="86" spans="1:41" x14ac:dyDescent="0.25">
      <c r="A86" s="23"/>
      <c r="B86" s="23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175"/>
    </row>
    <row r="87" spans="1:41" x14ac:dyDescent="0.25">
      <c r="A87" s="23"/>
      <c r="B87" s="187" t="s">
        <v>12</v>
      </c>
      <c r="C87" s="86"/>
      <c r="D87" s="86"/>
      <c r="E87" s="86"/>
      <c r="F87" s="86"/>
      <c r="G87" s="86"/>
      <c r="H87" s="86"/>
      <c r="I87" s="86"/>
      <c r="J87" s="86"/>
      <c r="K87" s="188" t="str">
        <f>IF(D9= "","",D9)</f>
        <v>Povodí Moravy, s.p.</v>
      </c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8" t="s">
        <v>17</v>
      </c>
      <c r="AI87" s="86"/>
      <c r="AJ87" s="86"/>
      <c r="AK87" s="86"/>
      <c r="AL87" s="196" t="str">
        <f>IF(D15="","",D15)</f>
        <v>Povodí Moravy. s.p.</v>
      </c>
      <c r="AM87" s="197"/>
      <c r="AN87" s="197"/>
      <c r="AO87" s="198"/>
    </row>
    <row r="88" spans="1:41" x14ac:dyDescent="0.25">
      <c r="A88" s="23"/>
      <c r="B88" s="187" t="s">
        <v>16</v>
      </c>
      <c r="C88" s="86"/>
      <c r="D88" s="86"/>
      <c r="E88" s="86"/>
      <c r="F88" s="86"/>
      <c r="G88" s="86"/>
      <c r="H88" s="86"/>
      <c r="I88" s="86"/>
      <c r="J88" s="86"/>
      <c r="K88" s="188" t="str">
        <f>IF(D12="","",D12)</f>
        <v xml:space="preserve"> </v>
      </c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8" t="s">
        <v>18</v>
      </c>
      <c r="AI88" s="86"/>
      <c r="AJ88" s="86"/>
      <c r="AK88" s="86"/>
      <c r="AL88" s="196" t="str">
        <f>IF(D18="","",D18)</f>
        <v>Ing. Kauer Miroslav</v>
      </c>
      <c r="AM88" s="197"/>
      <c r="AN88" s="197"/>
      <c r="AO88" s="198"/>
    </row>
    <row r="89" spans="1:41" x14ac:dyDescent="0.25">
      <c r="A89" s="23"/>
      <c r="B89" s="23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175"/>
    </row>
    <row r="90" spans="1:41" x14ac:dyDescent="0.25">
      <c r="A90" s="23"/>
      <c r="B90" s="199" t="s">
        <v>55</v>
      </c>
      <c r="C90" s="161"/>
      <c r="D90" s="161"/>
      <c r="E90" s="161"/>
      <c r="F90" s="161"/>
      <c r="G90" s="162"/>
      <c r="H90" s="163" t="s">
        <v>56</v>
      </c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61"/>
      <c r="AF90" s="164" t="s">
        <v>391</v>
      </c>
      <c r="AG90" s="161"/>
      <c r="AH90" s="161"/>
      <c r="AI90" s="161"/>
      <c r="AJ90" s="161"/>
      <c r="AK90" s="161"/>
      <c r="AL90" s="161"/>
      <c r="AM90" s="163" t="s">
        <v>392</v>
      </c>
      <c r="AN90" s="161"/>
      <c r="AO90" s="200"/>
    </row>
    <row r="91" spans="1:41" x14ac:dyDescent="0.25">
      <c r="A91" s="23"/>
      <c r="B91" s="23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175"/>
    </row>
    <row r="92" spans="1:41" ht="15.75" x14ac:dyDescent="0.25">
      <c r="A92" s="165"/>
      <c r="B92" s="201" t="s">
        <v>393</v>
      </c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3">
        <f>ROUND(AF93,2)</f>
        <v>0</v>
      </c>
      <c r="AG92" s="203"/>
      <c r="AH92" s="203"/>
      <c r="AI92" s="203"/>
      <c r="AJ92" s="203"/>
      <c r="AK92" s="203"/>
      <c r="AL92" s="203"/>
      <c r="AM92" s="204">
        <f>SUM(AF92,AS92)</f>
        <v>0</v>
      </c>
      <c r="AN92" s="204"/>
      <c r="AO92" s="205"/>
    </row>
    <row r="93" spans="1:41" x14ac:dyDescent="0.25">
      <c r="A93" s="166"/>
      <c r="B93" s="206"/>
      <c r="C93" s="207" t="s">
        <v>385</v>
      </c>
      <c r="D93" s="207"/>
      <c r="E93" s="207"/>
      <c r="F93" s="207"/>
      <c r="G93" s="207"/>
      <c r="H93" s="208"/>
      <c r="I93" s="207" t="s">
        <v>394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9">
        <f>ROUND(AF94,2)</f>
        <v>0</v>
      </c>
      <c r="AG93" s="210"/>
      <c r="AH93" s="210"/>
      <c r="AI93" s="210"/>
      <c r="AJ93" s="210"/>
      <c r="AK93" s="210"/>
      <c r="AL93" s="210"/>
      <c r="AM93" s="211">
        <f>SUM(AF93,AS93)</f>
        <v>0</v>
      </c>
      <c r="AN93" s="210"/>
      <c r="AO93" s="212"/>
    </row>
    <row r="94" spans="1:41" x14ac:dyDescent="0.25">
      <c r="A94" s="159"/>
      <c r="B94" s="30"/>
      <c r="C94" s="104"/>
      <c r="D94" s="213" t="s">
        <v>385</v>
      </c>
      <c r="E94" s="213"/>
      <c r="F94" s="213"/>
      <c r="G94" s="213"/>
      <c r="H94" s="213"/>
      <c r="I94" s="104"/>
      <c r="J94" s="213" t="s">
        <v>395</v>
      </c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213"/>
      <c r="AD94" s="213"/>
      <c r="AE94" s="213"/>
      <c r="AF94" s="214">
        <f>'[1]223437 - SO 1- Odstranění...'!I30</f>
        <v>0</v>
      </c>
      <c r="AG94" s="215"/>
      <c r="AH94" s="215"/>
      <c r="AI94" s="215"/>
      <c r="AJ94" s="215"/>
      <c r="AK94" s="215"/>
      <c r="AL94" s="215"/>
      <c r="AM94" s="214">
        <f>SUM(AF94,AS94)</f>
        <v>0</v>
      </c>
      <c r="AN94" s="215"/>
      <c r="AO94" s="216"/>
    </row>
    <row r="95" spans="1:41" x14ac:dyDescent="0.25">
      <c r="A95" s="23"/>
      <c r="B95" s="23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175"/>
    </row>
    <row r="96" spans="1:41" x14ac:dyDescent="0.25">
      <c r="A96" s="34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184"/>
    </row>
  </sheetData>
  <mergeCells count="42">
    <mergeCell ref="D94:H94"/>
    <mergeCell ref="J94:AE94"/>
    <mergeCell ref="AF94:AL94"/>
    <mergeCell ref="AM94:AO94"/>
    <mergeCell ref="AF92:AL92"/>
    <mergeCell ref="AM92:AO92"/>
    <mergeCell ref="C93:G93"/>
    <mergeCell ref="I93:AE93"/>
    <mergeCell ref="AF93:AL93"/>
    <mergeCell ref="AM93:AO93"/>
    <mergeCell ref="AL85:AM85"/>
    <mergeCell ref="AL87:AO87"/>
    <mergeCell ref="AL88:AO88"/>
    <mergeCell ref="B90:F90"/>
    <mergeCell ref="H90:AE90"/>
    <mergeCell ref="AF90:AL90"/>
    <mergeCell ref="AM90:AO90"/>
    <mergeCell ref="K31:O31"/>
    <mergeCell ref="V31:AD31"/>
    <mergeCell ref="AJ31:AN31"/>
    <mergeCell ref="W33:AA33"/>
    <mergeCell ref="AJ33:AN33"/>
    <mergeCell ref="K83:AN83"/>
    <mergeCell ref="K29:O29"/>
    <mergeCell ref="V29:AD29"/>
    <mergeCell ref="AJ29:AN29"/>
    <mergeCell ref="K30:O30"/>
    <mergeCell ref="V30:AD30"/>
    <mergeCell ref="AJ30:AN30"/>
    <mergeCell ref="K27:O27"/>
    <mergeCell ref="V27:AD27"/>
    <mergeCell ref="AJ27:AN27"/>
    <mergeCell ref="K28:O28"/>
    <mergeCell ref="V28:AD28"/>
    <mergeCell ref="AJ28:AN28"/>
    <mergeCell ref="J3:AN3"/>
    <mergeCell ref="J4:AN4"/>
    <mergeCell ref="D21:AM21"/>
    <mergeCell ref="AJ24:AN24"/>
    <mergeCell ref="K26:O26"/>
    <mergeCell ref="V26:AD26"/>
    <mergeCell ref="AJ26:AN2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3"/>
  <sheetViews>
    <sheetView showGridLines="0" tabSelected="1" topLeftCell="A106" workbookViewId="0">
      <selection activeCell="R43" sqref="R43"/>
    </sheetView>
  </sheetViews>
  <sheetFormatPr defaultRowHeight="15" x14ac:dyDescent="0.25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" customWidth="1"/>
    <col min="8" max="8" width="9.85546875" customWidth="1"/>
    <col min="9" max="10" width="17.28515625" customWidth="1"/>
  </cols>
  <sheetData>
    <row r="1" spans="1:11" x14ac:dyDescent="0.25">
      <c r="A1" s="1"/>
    </row>
    <row r="3" spans="1:11" x14ac:dyDescent="0.25">
      <c r="B3" s="2"/>
      <c r="C3" s="3"/>
      <c r="D3" s="3"/>
      <c r="E3" s="3"/>
      <c r="F3" s="3"/>
      <c r="G3" s="3"/>
      <c r="H3" s="3"/>
      <c r="I3" s="3"/>
      <c r="J3" s="3"/>
      <c r="K3" s="62"/>
    </row>
    <row r="4" spans="1:11" ht="18" x14ac:dyDescent="0.25">
      <c r="B4" s="4"/>
      <c r="C4" s="63"/>
      <c r="D4" s="64" t="s">
        <v>0</v>
      </c>
      <c r="E4" s="63"/>
      <c r="F4" s="63"/>
      <c r="G4" s="63"/>
      <c r="H4" s="63"/>
      <c r="I4" s="63"/>
      <c r="J4" s="63"/>
      <c r="K4" s="65"/>
    </row>
    <row r="5" spans="1:11" x14ac:dyDescent="0.25">
      <c r="B5" s="4"/>
      <c r="C5" s="63"/>
      <c r="D5" s="63"/>
      <c r="E5" s="63"/>
      <c r="F5" s="63"/>
      <c r="G5" s="63"/>
      <c r="H5" s="63"/>
      <c r="I5" s="63"/>
      <c r="J5" s="63"/>
      <c r="K5" s="65"/>
    </row>
    <row r="6" spans="1:11" x14ac:dyDescent="0.25">
      <c r="B6" s="4"/>
      <c r="C6" s="63"/>
      <c r="D6" s="66" t="s">
        <v>1</v>
      </c>
      <c r="E6" s="63"/>
      <c r="F6" s="63"/>
      <c r="G6" s="63"/>
      <c r="H6" s="63"/>
      <c r="I6" s="63"/>
      <c r="J6" s="63"/>
      <c r="K6" s="65"/>
    </row>
    <row r="7" spans="1:11" x14ac:dyDescent="0.25">
      <c r="B7" s="4"/>
      <c r="C7" s="63"/>
      <c r="D7" s="63"/>
      <c r="E7" s="67" t="str">
        <f>'[1]Rekapitulace stavby'!K6</f>
        <v>Studenecký potok, Studenec, Čelechovice n.H.-oprava toku</v>
      </c>
      <c r="F7" s="68"/>
      <c r="G7" s="68"/>
      <c r="H7" s="68"/>
      <c r="I7" s="63"/>
      <c r="J7" s="63"/>
      <c r="K7" s="65"/>
    </row>
    <row r="8" spans="1:11" x14ac:dyDescent="0.25">
      <c r="B8" s="4"/>
      <c r="C8" s="63"/>
      <c r="D8" s="66" t="s">
        <v>2</v>
      </c>
      <c r="E8" s="63"/>
      <c r="F8" s="63"/>
      <c r="G8" s="63"/>
      <c r="H8" s="63"/>
      <c r="I8" s="63"/>
      <c r="J8" s="63"/>
      <c r="K8" s="65"/>
    </row>
    <row r="9" spans="1:11" x14ac:dyDescent="0.25">
      <c r="A9" s="5"/>
      <c r="B9" s="6"/>
      <c r="C9" s="69"/>
      <c r="D9" s="69"/>
      <c r="E9" s="67" t="s">
        <v>3</v>
      </c>
      <c r="F9" s="70"/>
      <c r="G9" s="70"/>
      <c r="H9" s="70"/>
      <c r="I9" s="69"/>
      <c r="J9" s="69"/>
      <c r="K9" s="65"/>
    </row>
    <row r="10" spans="1:11" x14ac:dyDescent="0.25">
      <c r="A10" s="5"/>
      <c r="B10" s="6"/>
      <c r="C10" s="69"/>
      <c r="D10" s="66" t="s">
        <v>4</v>
      </c>
      <c r="E10" s="69"/>
      <c r="F10" s="69"/>
      <c r="G10" s="69"/>
      <c r="H10" s="69"/>
      <c r="I10" s="69"/>
      <c r="J10" s="69"/>
      <c r="K10" s="65"/>
    </row>
    <row r="11" spans="1:11" x14ac:dyDescent="0.25">
      <c r="A11" s="5"/>
      <c r="B11" s="6"/>
      <c r="C11" s="69"/>
      <c r="D11" s="69"/>
      <c r="E11" s="71" t="s">
        <v>5</v>
      </c>
      <c r="F11" s="70"/>
      <c r="G11" s="70"/>
      <c r="H11" s="70"/>
      <c r="I11" s="69"/>
      <c r="J11" s="69"/>
      <c r="K11" s="65"/>
    </row>
    <row r="12" spans="1:11" x14ac:dyDescent="0.25">
      <c r="A12" s="5"/>
      <c r="B12" s="6"/>
      <c r="C12" s="69"/>
      <c r="D12" s="69"/>
      <c r="E12" s="69"/>
      <c r="F12" s="69"/>
      <c r="G12" s="69"/>
      <c r="H12" s="69"/>
      <c r="I12" s="69"/>
      <c r="J12" s="69"/>
      <c r="K12" s="65"/>
    </row>
    <row r="13" spans="1:11" x14ac:dyDescent="0.25">
      <c r="A13" s="5"/>
      <c r="B13" s="6"/>
      <c r="C13" s="69"/>
      <c r="D13" s="66" t="s">
        <v>6</v>
      </c>
      <c r="E13" s="69"/>
      <c r="F13" s="72" t="s">
        <v>7</v>
      </c>
      <c r="G13" s="69"/>
      <c r="H13" s="69"/>
      <c r="I13" s="66" t="s">
        <v>8</v>
      </c>
      <c r="J13" s="72" t="s">
        <v>7</v>
      </c>
      <c r="K13" s="65"/>
    </row>
    <row r="14" spans="1:11" x14ac:dyDescent="0.25">
      <c r="A14" s="5"/>
      <c r="B14" s="6"/>
      <c r="C14" s="69"/>
      <c r="D14" s="66" t="s">
        <v>9</v>
      </c>
      <c r="E14" s="69"/>
      <c r="F14" s="72" t="s">
        <v>10</v>
      </c>
      <c r="G14" s="69"/>
      <c r="H14" s="69"/>
      <c r="I14" s="66" t="s">
        <v>11</v>
      </c>
      <c r="J14" s="136" t="str">
        <f>'[1]Rekapitulace stavby'!AN8</f>
        <v>19. 7. 2018</v>
      </c>
      <c r="K14" s="65"/>
    </row>
    <row r="15" spans="1:11" x14ac:dyDescent="0.25">
      <c r="A15" s="5"/>
      <c r="B15" s="6"/>
      <c r="C15" s="69"/>
      <c r="D15" s="69"/>
      <c r="E15" s="69"/>
      <c r="F15" s="69"/>
      <c r="G15" s="69"/>
      <c r="H15" s="69"/>
      <c r="I15" s="69"/>
      <c r="J15" s="69"/>
      <c r="K15" s="65"/>
    </row>
    <row r="16" spans="1:11" x14ac:dyDescent="0.25">
      <c r="A16" s="5"/>
      <c r="B16" s="6"/>
      <c r="C16" s="69"/>
      <c r="D16" s="66" t="s">
        <v>12</v>
      </c>
      <c r="E16" s="69"/>
      <c r="F16" s="69"/>
      <c r="G16" s="69"/>
      <c r="H16" s="69"/>
      <c r="I16" s="66" t="s">
        <v>13</v>
      </c>
      <c r="J16" s="72" t="s">
        <v>7</v>
      </c>
      <c r="K16" s="65"/>
    </row>
    <row r="17" spans="1:11" x14ac:dyDescent="0.25">
      <c r="A17" s="5"/>
      <c r="B17" s="6"/>
      <c r="C17" s="69"/>
      <c r="D17" s="69"/>
      <c r="E17" s="72" t="s">
        <v>14</v>
      </c>
      <c r="F17" s="69"/>
      <c r="G17" s="69"/>
      <c r="H17" s="69"/>
      <c r="I17" s="66" t="s">
        <v>15</v>
      </c>
      <c r="J17" s="72" t="s">
        <v>7</v>
      </c>
      <c r="K17" s="65"/>
    </row>
    <row r="18" spans="1:11" x14ac:dyDescent="0.25">
      <c r="A18" s="5"/>
      <c r="B18" s="6"/>
      <c r="C18" s="69"/>
      <c r="D18" s="69"/>
      <c r="E18" s="69"/>
      <c r="F18" s="69"/>
      <c r="G18" s="69"/>
      <c r="H18" s="69"/>
      <c r="I18" s="69"/>
      <c r="J18" s="69"/>
      <c r="K18" s="65"/>
    </row>
    <row r="19" spans="1:11" x14ac:dyDescent="0.25">
      <c r="A19" s="5"/>
      <c r="B19" s="6"/>
      <c r="C19" s="69"/>
      <c r="D19" s="66" t="s">
        <v>16</v>
      </c>
      <c r="E19" s="69"/>
      <c r="F19" s="69"/>
      <c r="G19" s="69"/>
      <c r="H19" s="69"/>
      <c r="I19" s="66" t="s">
        <v>13</v>
      </c>
      <c r="J19" s="72" t="s">
        <v>7</v>
      </c>
      <c r="K19" s="65"/>
    </row>
    <row r="20" spans="1:11" x14ac:dyDescent="0.25">
      <c r="A20" s="5"/>
      <c r="B20" s="6"/>
      <c r="C20" s="69"/>
      <c r="D20" s="69"/>
      <c r="E20" s="72" t="s">
        <v>10</v>
      </c>
      <c r="F20" s="69"/>
      <c r="G20" s="69"/>
      <c r="H20" s="69"/>
      <c r="I20" s="66" t="s">
        <v>15</v>
      </c>
      <c r="J20" s="72" t="s">
        <v>7</v>
      </c>
      <c r="K20" s="65"/>
    </row>
    <row r="21" spans="1:11" x14ac:dyDescent="0.25">
      <c r="A21" s="5"/>
      <c r="B21" s="6"/>
      <c r="C21" s="69"/>
      <c r="D21" s="69"/>
      <c r="E21" s="69"/>
      <c r="F21" s="69"/>
      <c r="G21" s="69"/>
      <c r="H21" s="69"/>
      <c r="I21" s="69"/>
      <c r="J21" s="69"/>
      <c r="K21" s="65"/>
    </row>
    <row r="22" spans="1:11" x14ac:dyDescent="0.25">
      <c r="A22" s="5"/>
      <c r="B22" s="6"/>
      <c r="C22" s="69"/>
      <c r="D22" s="66" t="s">
        <v>17</v>
      </c>
      <c r="E22" s="69"/>
      <c r="F22" s="69"/>
      <c r="G22" s="69"/>
      <c r="H22" s="69"/>
      <c r="I22" s="66" t="s">
        <v>13</v>
      </c>
      <c r="J22" s="72" t="s">
        <v>7</v>
      </c>
      <c r="K22" s="65"/>
    </row>
    <row r="23" spans="1:11" x14ac:dyDescent="0.25">
      <c r="A23" s="5"/>
      <c r="B23" s="6"/>
      <c r="C23" s="69"/>
      <c r="D23" s="69"/>
      <c r="E23" s="72" t="s">
        <v>14</v>
      </c>
      <c r="F23" s="69"/>
      <c r="G23" s="69"/>
      <c r="H23" s="69"/>
      <c r="I23" s="66" t="s">
        <v>15</v>
      </c>
      <c r="J23" s="72" t="s">
        <v>7</v>
      </c>
      <c r="K23" s="65"/>
    </row>
    <row r="24" spans="1:11" x14ac:dyDescent="0.25">
      <c r="A24" s="5"/>
      <c r="B24" s="6"/>
      <c r="C24" s="69"/>
      <c r="D24" s="69"/>
      <c r="E24" s="69"/>
      <c r="F24" s="69"/>
      <c r="G24" s="69"/>
      <c r="H24" s="69"/>
      <c r="I24" s="69"/>
      <c r="J24" s="69"/>
      <c r="K24" s="65"/>
    </row>
    <row r="25" spans="1:11" x14ac:dyDescent="0.25">
      <c r="A25" s="5"/>
      <c r="B25" s="6"/>
      <c r="C25" s="69"/>
      <c r="D25" s="66" t="s">
        <v>18</v>
      </c>
      <c r="E25" s="69"/>
      <c r="F25" s="69"/>
      <c r="G25" s="69"/>
      <c r="H25" s="69"/>
      <c r="I25" s="66" t="s">
        <v>13</v>
      </c>
      <c r="J25" s="72" t="s">
        <v>7</v>
      </c>
      <c r="K25" s="65"/>
    </row>
    <row r="26" spans="1:11" x14ac:dyDescent="0.25">
      <c r="A26" s="5"/>
      <c r="B26" s="6"/>
      <c r="C26" s="69"/>
      <c r="D26" s="69"/>
      <c r="E26" s="72" t="s">
        <v>19</v>
      </c>
      <c r="F26" s="69"/>
      <c r="G26" s="69"/>
      <c r="H26" s="69"/>
      <c r="I26" s="66" t="s">
        <v>15</v>
      </c>
      <c r="J26" s="72" t="s">
        <v>7</v>
      </c>
      <c r="K26" s="65"/>
    </row>
    <row r="27" spans="1:11" x14ac:dyDescent="0.25">
      <c r="A27" s="5"/>
      <c r="B27" s="6"/>
      <c r="C27" s="69"/>
      <c r="D27" s="69"/>
      <c r="E27" s="69"/>
      <c r="F27" s="69"/>
      <c r="G27" s="69"/>
      <c r="H27" s="69"/>
      <c r="I27" s="69"/>
      <c r="J27" s="69"/>
      <c r="K27" s="65"/>
    </row>
    <row r="28" spans="1:11" x14ac:dyDescent="0.25">
      <c r="A28" s="5"/>
      <c r="B28" s="6"/>
      <c r="C28" s="69"/>
      <c r="D28" s="66" t="s">
        <v>20</v>
      </c>
      <c r="E28" s="69"/>
      <c r="F28" s="69"/>
      <c r="G28" s="69"/>
      <c r="H28" s="69"/>
      <c r="I28" s="69"/>
      <c r="J28" s="69"/>
      <c r="K28" s="65"/>
    </row>
    <row r="29" spans="1:11" x14ac:dyDescent="0.25">
      <c r="A29" s="7"/>
      <c r="B29" s="8"/>
      <c r="C29" s="73"/>
      <c r="D29" s="73"/>
      <c r="E29" s="74" t="s">
        <v>7</v>
      </c>
      <c r="F29" s="74"/>
      <c r="G29" s="74"/>
      <c r="H29" s="74"/>
      <c r="I29" s="73"/>
      <c r="J29" s="73"/>
      <c r="K29" s="65"/>
    </row>
    <row r="30" spans="1:11" x14ac:dyDescent="0.25">
      <c r="A30" s="5"/>
      <c r="B30" s="6"/>
      <c r="C30" s="69"/>
      <c r="D30" s="69"/>
      <c r="E30" s="69"/>
      <c r="F30" s="69"/>
      <c r="G30" s="69"/>
      <c r="H30" s="69"/>
      <c r="I30" s="69"/>
      <c r="J30" s="69"/>
      <c r="K30" s="65"/>
    </row>
    <row r="31" spans="1:11" x14ac:dyDescent="0.25">
      <c r="A31" s="5"/>
      <c r="B31" s="6"/>
      <c r="C31" s="69"/>
      <c r="D31" s="9"/>
      <c r="E31" s="9"/>
      <c r="F31" s="9"/>
      <c r="G31" s="9"/>
      <c r="H31" s="9"/>
      <c r="I31" s="9"/>
      <c r="J31" s="9"/>
      <c r="K31" s="65"/>
    </row>
    <row r="32" spans="1:11" ht="15.75" x14ac:dyDescent="0.25">
      <c r="A32" s="5"/>
      <c r="B32" s="6"/>
      <c r="C32" s="69"/>
      <c r="D32" s="75" t="s">
        <v>21</v>
      </c>
      <c r="E32" s="69"/>
      <c r="F32" s="69"/>
      <c r="G32" s="69"/>
      <c r="H32" s="69"/>
      <c r="I32" s="69"/>
      <c r="J32" s="137">
        <f>ROUND(J128, 2)</f>
        <v>0</v>
      </c>
      <c r="K32" s="65"/>
    </row>
    <row r="33" spans="1:11" x14ac:dyDescent="0.25">
      <c r="A33" s="5"/>
      <c r="B33" s="6"/>
      <c r="C33" s="69"/>
      <c r="D33" s="9"/>
      <c r="E33" s="9"/>
      <c r="F33" s="9"/>
      <c r="G33" s="9"/>
      <c r="H33" s="9"/>
      <c r="I33" s="9"/>
      <c r="J33" s="9"/>
      <c r="K33" s="65"/>
    </row>
    <row r="34" spans="1:11" x14ac:dyDescent="0.25">
      <c r="A34" s="5"/>
      <c r="B34" s="6"/>
      <c r="C34" s="69"/>
      <c r="D34" s="69"/>
      <c r="E34" s="69"/>
      <c r="F34" s="76" t="s">
        <v>22</v>
      </c>
      <c r="G34" s="69"/>
      <c r="H34" s="69"/>
      <c r="I34" s="76" t="s">
        <v>23</v>
      </c>
      <c r="J34" s="76" t="s">
        <v>24</v>
      </c>
      <c r="K34" s="65"/>
    </row>
    <row r="35" spans="1:11" x14ac:dyDescent="0.25">
      <c r="A35" s="5"/>
      <c r="B35" s="6"/>
      <c r="C35" s="69"/>
      <c r="D35" s="77" t="s">
        <v>25</v>
      </c>
      <c r="E35" s="66" t="s">
        <v>26</v>
      </c>
      <c r="F35" s="78">
        <f>ROUND((SUM(BE128:BE373)),  2)</f>
        <v>0</v>
      </c>
      <c r="G35" s="69"/>
      <c r="H35" s="69"/>
      <c r="I35" s="79">
        <v>0.21</v>
      </c>
      <c r="J35" s="78">
        <f>ROUND(((SUM(BE128:BE373))*I35),  2)</f>
        <v>0</v>
      </c>
      <c r="K35" s="65"/>
    </row>
    <row r="36" spans="1:11" x14ac:dyDescent="0.25">
      <c r="A36" s="5"/>
      <c r="B36" s="6"/>
      <c r="C36" s="69"/>
      <c r="D36" s="69"/>
      <c r="E36" s="66" t="s">
        <v>27</v>
      </c>
      <c r="F36" s="78">
        <f>ROUND((SUM(BF128:BF373)),  2)</f>
        <v>0</v>
      </c>
      <c r="G36" s="69"/>
      <c r="H36" s="69"/>
      <c r="I36" s="79">
        <v>0.15</v>
      </c>
      <c r="J36" s="78">
        <f>ROUND(((SUM(BF128:BF373))*I36),  2)</f>
        <v>0</v>
      </c>
      <c r="K36" s="65"/>
    </row>
    <row r="37" spans="1:11" x14ac:dyDescent="0.25">
      <c r="A37" s="5"/>
      <c r="B37" s="6"/>
      <c r="C37" s="69"/>
      <c r="D37" s="69"/>
      <c r="E37" s="66" t="s">
        <v>28</v>
      </c>
      <c r="F37" s="78">
        <f>ROUND((SUM(BG128:BG373)),  2)</f>
        <v>0</v>
      </c>
      <c r="G37" s="69"/>
      <c r="H37" s="69"/>
      <c r="I37" s="79">
        <v>0.21</v>
      </c>
      <c r="J37" s="78">
        <f>0</f>
        <v>0</v>
      </c>
      <c r="K37" s="65"/>
    </row>
    <row r="38" spans="1:11" x14ac:dyDescent="0.25">
      <c r="A38" s="5"/>
      <c r="B38" s="6"/>
      <c r="C38" s="69"/>
      <c r="D38" s="69"/>
      <c r="E38" s="66" t="s">
        <v>29</v>
      </c>
      <c r="F38" s="78">
        <f>ROUND((SUM(BH128:BH373)),  2)</f>
        <v>0</v>
      </c>
      <c r="G38" s="69"/>
      <c r="H38" s="69"/>
      <c r="I38" s="79">
        <v>0.15</v>
      </c>
      <c r="J38" s="78">
        <f>0</f>
        <v>0</v>
      </c>
      <c r="K38" s="65"/>
    </row>
    <row r="39" spans="1:11" x14ac:dyDescent="0.25">
      <c r="A39" s="5"/>
      <c r="B39" s="6"/>
      <c r="C39" s="69"/>
      <c r="D39" s="69"/>
      <c r="E39" s="66" t="s">
        <v>30</v>
      </c>
      <c r="F39" s="78">
        <f>ROUND((SUM(BI128:BI373)),  2)</f>
        <v>0</v>
      </c>
      <c r="G39" s="69"/>
      <c r="H39" s="69"/>
      <c r="I39" s="79">
        <v>0</v>
      </c>
      <c r="J39" s="78">
        <f>0</f>
        <v>0</v>
      </c>
      <c r="K39" s="65"/>
    </row>
    <row r="40" spans="1:11" x14ac:dyDescent="0.25">
      <c r="A40" s="5"/>
      <c r="B40" s="6"/>
      <c r="C40" s="69"/>
      <c r="D40" s="69"/>
      <c r="E40" s="69"/>
      <c r="F40" s="69"/>
      <c r="G40" s="69"/>
      <c r="H40" s="69"/>
      <c r="I40" s="69"/>
      <c r="J40" s="69"/>
      <c r="K40" s="65"/>
    </row>
    <row r="41" spans="1:11" ht="15.75" x14ac:dyDescent="0.25">
      <c r="A41" s="5"/>
      <c r="B41" s="6"/>
      <c r="C41" s="80"/>
      <c r="D41" s="10" t="s">
        <v>31</v>
      </c>
      <c r="E41" s="11"/>
      <c r="F41" s="11"/>
      <c r="G41" s="12" t="s">
        <v>32</v>
      </c>
      <c r="H41" s="13" t="s">
        <v>33</v>
      </c>
      <c r="I41" s="11"/>
      <c r="J41" s="14">
        <f>SUM(J32:J39)</f>
        <v>0</v>
      </c>
      <c r="K41" s="65"/>
    </row>
    <row r="42" spans="1:11" x14ac:dyDescent="0.25">
      <c r="A42" s="5"/>
      <c r="B42" s="6"/>
      <c r="C42" s="69"/>
      <c r="D42" s="69"/>
      <c r="E42" s="69"/>
      <c r="F42" s="69"/>
      <c r="G42" s="69"/>
      <c r="H42" s="69"/>
      <c r="I42" s="69"/>
      <c r="J42" s="69"/>
      <c r="K42" s="65"/>
    </row>
    <row r="43" spans="1:11" x14ac:dyDescent="0.25">
      <c r="B43" s="4"/>
      <c r="C43" s="63"/>
      <c r="D43" s="63"/>
      <c r="E43" s="63"/>
      <c r="F43" s="63"/>
      <c r="G43" s="63"/>
      <c r="H43" s="63"/>
      <c r="I43" s="63"/>
      <c r="J43" s="63"/>
      <c r="K43" s="65"/>
    </row>
    <row r="44" spans="1:11" x14ac:dyDescent="0.25">
      <c r="B44" s="4"/>
      <c r="C44" s="63"/>
      <c r="D44" s="63"/>
      <c r="E44" s="63"/>
      <c r="F44" s="63"/>
      <c r="G44" s="63"/>
      <c r="H44" s="63"/>
      <c r="I44" s="63"/>
      <c r="J44" s="63"/>
      <c r="K44" s="65"/>
    </row>
    <row r="45" spans="1:11" x14ac:dyDescent="0.25">
      <c r="B45" s="4"/>
      <c r="C45" s="63"/>
      <c r="D45" s="63"/>
      <c r="E45" s="63"/>
      <c r="F45" s="63"/>
      <c r="G45" s="63"/>
      <c r="H45" s="63"/>
      <c r="I45" s="63"/>
      <c r="J45" s="63"/>
      <c r="K45" s="65"/>
    </row>
    <row r="46" spans="1:11" x14ac:dyDescent="0.25">
      <c r="B46" s="4"/>
      <c r="C46" s="63"/>
      <c r="D46" s="63"/>
      <c r="E46" s="63"/>
      <c r="F46" s="63"/>
      <c r="G46" s="63"/>
      <c r="H46" s="63"/>
      <c r="I46" s="63"/>
      <c r="J46" s="63"/>
      <c r="K46" s="65"/>
    </row>
    <row r="47" spans="1:11" x14ac:dyDescent="0.25">
      <c r="B47" s="4"/>
      <c r="C47" s="63"/>
      <c r="D47" s="63"/>
      <c r="E47" s="63"/>
      <c r="F47" s="63"/>
      <c r="G47" s="63"/>
      <c r="H47" s="63"/>
      <c r="I47" s="63"/>
      <c r="J47" s="63"/>
      <c r="K47" s="65"/>
    </row>
    <row r="48" spans="1:11" x14ac:dyDescent="0.25">
      <c r="B48" s="4"/>
      <c r="C48" s="63"/>
      <c r="D48" s="63"/>
      <c r="E48" s="63"/>
      <c r="F48" s="63"/>
      <c r="G48" s="63"/>
      <c r="H48" s="63"/>
      <c r="I48" s="63"/>
      <c r="J48" s="63"/>
      <c r="K48" s="65"/>
    </row>
    <row r="49" spans="1:11" x14ac:dyDescent="0.25">
      <c r="B49" s="4"/>
      <c r="C49" s="63"/>
      <c r="D49" s="63"/>
      <c r="E49" s="63"/>
      <c r="F49" s="63"/>
      <c r="G49" s="63"/>
      <c r="H49" s="63"/>
      <c r="I49" s="63"/>
      <c r="J49" s="63"/>
      <c r="K49" s="65"/>
    </row>
    <row r="50" spans="1:11" x14ac:dyDescent="0.25">
      <c r="A50" s="5"/>
      <c r="B50" s="6"/>
      <c r="C50" s="69"/>
      <c r="D50" s="15" t="s">
        <v>34</v>
      </c>
      <c r="E50" s="16"/>
      <c r="F50" s="16"/>
      <c r="G50" s="15" t="s">
        <v>35</v>
      </c>
      <c r="H50" s="16"/>
      <c r="I50" s="16"/>
      <c r="J50" s="16"/>
      <c r="K50" s="65"/>
    </row>
    <row r="51" spans="1:11" x14ac:dyDescent="0.25">
      <c r="B51" s="4"/>
      <c r="C51" s="63"/>
      <c r="D51" s="63"/>
      <c r="E51" s="63"/>
      <c r="F51" s="63"/>
      <c r="G51" s="63"/>
      <c r="H51" s="63"/>
      <c r="I51" s="63"/>
      <c r="J51" s="63"/>
      <c r="K51" s="65"/>
    </row>
    <row r="52" spans="1:11" x14ac:dyDescent="0.25">
      <c r="B52" s="4"/>
      <c r="C52" s="63"/>
      <c r="D52" s="63"/>
      <c r="E52" s="63"/>
      <c r="F52" s="63"/>
      <c r="G52" s="63"/>
      <c r="H52" s="63"/>
      <c r="I52" s="63"/>
      <c r="J52" s="63"/>
      <c r="K52" s="65"/>
    </row>
    <row r="53" spans="1:11" x14ac:dyDescent="0.25">
      <c r="B53" s="4"/>
      <c r="C53" s="63"/>
      <c r="D53" s="63"/>
      <c r="E53" s="63"/>
      <c r="F53" s="63"/>
      <c r="G53" s="63"/>
      <c r="H53" s="63"/>
      <c r="I53" s="63"/>
      <c r="J53" s="63"/>
      <c r="K53" s="65"/>
    </row>
    <row r="54" spans="1:11" x14ac:dyDescent="0.25">
      <c r="B54" s="4"/>
      <c r="C54" s="63"/>
      <c r="D54" s="63"/>
      <c r="E54" s="63"/>
      <c r="F54" s="63"/>
      <c r="G54" s="63"/>
      <c r="H54" s="63"/>
      <c r="I54" s="63"/>
      <c r="J54" s="63"/>
      <c r="K54" s="65"/>
    </row>
    <row r="55" spans="1:11" x14ac:dyDescent="0.25">
      <c r="B55" s="4"/>
      <c r="C55" s="63"/>
      <c r="D55" s="63"/>
      <c r="E55" s="63"/>
      <c r="F55" s="63"/>
      <c r="G55" s="63"/>
      <c r="H55" s="63"/>
      <c r="I55" s="63"/>
      <c r="J55" s="63"/>
      <c r="K55" s="65"/>
    </row>
    <row r="56" spans="1:11" x14ac:dyDescent="0.25">
      <c r="B56" s="4"/>
      <c r="C56" s="63"/>
      <c r="D56" s="63"/>
      <c r="E56" s="63"/>
      <c r="F56" s="63"/>
      <c r="G56" s="63"/>
      <c r="H56" s="63"/>
      <c r="I56" s="63"/>
      <c r="J56" s="63"/>
      <c r="K56" s="65"/>
    </row>
    <row r="57" spans="1:11" x14ac:dyDescent="0.25">
      <c r="B57" s="4"/>
      <c r="C57" s="63"/>
      <c r="D57" s="63"/>
      <c r="E57" s="63"/>
      <c r="F57" s="63"/>
      <c r="G57" s="63"/>
      <c r="H57" s="63"/>
      <c r="I57" s="63"/>
      <c r="J57" s="63"/>
      <c r="K57" s="65"/>
    </row>
    <row r="58" spans="1:11" x14ac:dyDescent="0.25">
      <c r="B58" s="4"/>
      <c r="C58" s="63"/>
      <c r="D58" s="63"/>
      <c r="E58" s="63"/>
      <c r="F58" s="63"/>
      <c r="G58" s="63"/>
      <c r="H58" s="63"/>
      <c r="I58" s="63"/>
      <c r="J58" s="63"/>
      <c r="K58" s="65"/>
    </row>
    <row r="59" spans="1:11" x14ac:dyDescent="0.25">
      <c r="B59" s="4"/>
      <c r="C59" s="63"/>
      <c r="D59" s="63"/>
      <c r="E59" s="63"/>
      <c r="F59" s="63"/>
      <c r="G59" s="63"/>
      <c r="H59" s="63"/>
      <c r="I59" s="63"/>
      <c r="J59" s="63"/>
      <c r="K59" s="65"/>
    </row>
    <row r="60" spans="1:11" x14ac:dyDescent="0.25">
      <c r="B60" s="4"/>
      <c r="C60" s="63"/>
      <c r="D60" s="63"/>
      <c r="E60" s="63"/>
      <c r="F60" s="63"/>
      <c r="G60" s="63"/>
      <c r="H60" s="63"/>
      <c r="I60" s="63"/>
      <c r="J60" s="63"/>
      <c r="K60" s="65"/>
    </row>
    <row r="61" spans="1:11" x14ac:dyDescent="0.25">
      <c r="A61" s="5"/>
      <c r="B61" s="6"/>
      <c r="C61" s="69"/>
      <c r="D61" s="17" t="s">
        <v>36</v>
      </c>
      <c r="E61" s="18"/>
      <c r="F61" s="19" t="s">
        <v>37</v>
      </c>
      <c r="G61" s="17" t="s">
        <v>36</v>
      </c>
      <c r="H61" s="18"/>
      <c r="I61" s="18"/>
      <c r="J61" s="20" t="s">
        <v>37</v>
      </c>
      <c r="K61" s="65"/>
    </row>
    <row r="62" spans="1:11" x14ac:dyDescent="0.25">
      <c r="B62" s="4"/>
      <c r="C62" s="63"/>
      <c r="D62" s="63"/>
      <c r="E62" s="63"/>
      <c r="F62" s="63"/>
      <c r="G62" s="63"/>
      <c r="H62" s="63"/>
      <c r="I62" s="63"/>
      <c r="J62" s="63"/>
      <c r="K62" s="65"/>
    </row>
    <row r="63" spans="1:11" x14ac:dyDescent="0.25">
      <c r="B63" s="4"/>
      <c r="C63" s="63"/>
      <c r="D63" s="63"/>
      <c r="E63" s="63"/>
      <c r="F63" s="63"/>
      <c r="G63" s="63"/>
      <c r="H63" s="63"/>
      <c r="I63" s="63"/>
      <c r="J63" s="63"/>
      <c r="K63" s="65"/>
    </row>
    <row r="64" spans="1:11" x14ac:dyDescent="0.25">
      <c r="B64" s="4"/>
      <c r="C64" s="63"/>
      <c r="D64" s="63"/>
      <c r="E64" s="63"/>
      <c r="F64" s="63"/>
      <c r="G64" s="63"/>
      <c r="H64" s="63"/>
      <c r="I64" s="63"/>
      <c r="J64" s="63"/>
      <c r="K64" s="65"/>
    </row>
    <row r="65" spans="1:11" x14ac:dyDescent="0.25">
      <c r="A65" s="5"/>
      <c r="B65" s="6"/>
      <c r="C65" s="69"/>
      <c r="D65" s="15" t="s">
        <v>38</v>
      </c>
      <c r="E65" s="16"/>
      <c r="F65" s="16"/>
      <c r="G65" s="15" t="s">
        <v>39</v>
      </c>
      <c r="H65" s="16"/>
      <c r="I65" s="16"/>
      <c r="J65" s="16"/>
      <c r="K65" s="65"/>
    </row>
    <row r="66" spans="1:11" x14ac:dyDescent="0.25">
      <c r="B66" s="4"/>
      <c r="C66" s="63"/>
      <c r="D66" s="63"/>
      <c r="E66" s="63"/>
      <c r="F66" s="63"/>
      <c r="G66" s="63"/>
      <c r="H66" s="63"/>
      <c r="I66" s="63"/>
      <c r="J66" s="63"/>
      <c r="K66" s="65"/>
    </row>
    <row r="67" spans="1:11" x14ac:dyDescent="0.25">
      <c r="B67" s="4"/>
      <c r="C67" s="63"/>
      <c r="D67" s="63"/>
      <c r="E67" s="63"/>
      <c r="F67" s="63"/>
      <c r="G67" s="63"/>
      <c r="H67" s="63"/>
      <c r="I67" s="63"/>
      <c r="J67" s="63"/>
      <c r="K67" s="65"/>
    </row>
    <row r="68" spans="1:11" x14ac:dyDescent="0.25">
      <c r="B68" s="4"/>
      <c r="C68" s="63"/>
      <c r="D68" s="63"/>
      <c r="E68" s="63"/>
      <c r="F68" s="63"/>
      <c r="G68" s="63"/>
      <c r="H68" s="63"/>
      <c r="I68" s="63"/>
      <c r="J68" s="63"/>
      <c r="K68" s="65"/>
    </row>
    <row r="69" spans="1:11" x14ac:dyDescent="0.25">
      <c r="B69" s="4"/>
      <c r="C69" s="63"/>
      <c r="D69" s="63"/>
      <c r="E69" s="63"/>
      <c r="F69" s="63"/>
      <c r="G69" s="63"/>
      <c r="H69" s="63"/>
      <c r="I69" s="63"/>
      <c r="J69" s="63"/>
      <c r="K69" s="65"/>
    </row>
    <row r="70" spans="1:11" x14ac:dyDescent="0.25">
      <c r="B70" s="4"/>
      <c r="C70" s="63"/>
      <c r="D70" s="63"/>
      <c r="E70" s="63"/>
      <c r="F70" s="63"/>
      <c r="G70" s="63"/>
      <c r="H70" s="63"/>
      <c r="I70" s="63"/>
      <c r="J70" s="63"/>
      <c r="K70" s="65"/>
    </row>
    <row r="71" spans="1:11" x14ac:dyDescent="0.25">
      <c r="B71" s="4"/>
      <c r="C71" s="63"/>
      <c r="D71" s="63"/>
      <c r="E71" s="63"/>
      <c r="F71" s="63"/>
      <c r="G71" s="63"/>
      <c r="H71" s="63"/>
      <c r="I71" s="63"/>
      <c r="J71" s="63"/>
      <c r="K71" s="65"/>
    </row>
    <row r="72" spans="1:11" x14ac:dyDescent="0.25">
      <c r="B72" s="4"/>
      <c r="C72" s="63"/>
      <c r="D72" s="63"/>
      <c r="E72" s="63"/>
      <c r="F72" s="63"/>
      <c r="G72" s="63"/>
      <c r="H72" s="63"/>
      <c r="I72" s="63"/>
      <c r="J72" s="63"/>
      <c r="K72" s="65"/>
    </row>
    <row r="73" spans="1:11" x14ac:dyDescent="0.25">
      <c r="B73" s="4"/>
      <c r="C73" s="63"/>
      <c r="D73" s="63"/>
      <c r="E73" s="63"/>
      <c r="F73" s="63"/>
      <c r="G73" s="63"/>
      <c r="H73" s="63"/>
      <c r="I73" s="63"/>
      <c r="J73" s="63"/>
      <c r="K73" s="65"/>
    </row>
    <row r="74" spans="1:11" x14ac:dyDescent="0.25">
      <c r="B74" s="4"/>
      <c r="C74" s="63"/>
      <c r="D74" s="63"/>
      <c r="E74" s="63"/>
      <c r="F74" s="63"/>
      <c r="G74" s="63"/>
      <c r="H74" s="63"/>
      <c r="I74" s="63"/>
      <c r="J74" s="63"/>
      <c r="K74" s="65"/>
    </row>
    <row r="75" spans="1:11" x14ac:dyDescent="0.25">
      <c r="B75" s="4"/>
      <c r="C75" s="63"/>
      <c r="D75" s="63"/>
      <c r="E75" s="63"/>
      <c r="F75" s="63"/>
      <c r="G75" s="63"/>
      <c r="H75" s="63"/>
      <c r="I75" s="63"/>
      <c r="J75" s="63"/>
      <c r="K75" s="65"/>
    </row>
    <row r="76" spans="1:11" x14ac:dyDescent="0.25">
      <c r="A76" s="5"/>
      <c r="B76" s="6"/>
      <c r="C76" s="69"/>
      <c r="D76" s="17" t="s">
        <v>36</v>
      </c>
      <c r="E76" s="18"/>
      <c r="F76" s="19" t="s">
        <v>37</v>
      </c>
      <c r="G76" s="17" t="s">
        <v>36</v>
      </c>
      <c r="H76" s="18"/>
      <c r="I76" s="18"/>
      <c r="J76" s="20" t="s">
        <v>37</v>
      </c>
      <c r="K76" s="65"/>
    </row>
    <row r="77" spans="1:11" x14ac:dyDescent="0.25">
      <c r="A77" s="5"/>
      <c r="B77" s="21"/>
      <c r="C77" s="22"/>
      <c r="D77" s="22"/>
      <c r="E77" s="22"/>
      <c r="F77" s="22"/>
      <c r="G77" s="22"/>
      <c r="H77" s="22"/>
      <c r="I77" s="22"/>
      <c r="J77" s="22"/>
      <c r="K77" s="138"/>
    </row>
    <row r="81" spans="1:11" x14ac:dyDescent="0.25">
      <c r="A81" s="5"/>
      <c r="B81" s="81"/>
      <c r="C81" s="82"/>
      <c r="D81" s="82"/>
      <c r="E81" s="82"/>
      <c r="F81" s="82"/>
      <c r="G81" s="82"/>
      <c r="H81" s="82"/>
      <c r="I81" s="82"/>
      <c r="J81" s="82"/>
      <c r="K81" s="83"/>
    </row>
    <row r="82" spans="1:11" ht="18" x14ac:dyDescent="0.25">
      <c r="A82" s="5"/>
      <c r="B82" s="84"/>
      <c r="C82" s="85" t="s">
        <v>40</v>
      </c>
      <c r="D82" s="86"/>
      <c r="E82" s="86"/>
      <c r="F82" s="86"/>
      <c r="G82" s="86"/>
      <c r="H82" s="86"/>
      <c r="I82" s="86"/>
      <c r="J82" s="86"/>
      <c r="K82" s="87"/>
    </row>
    <row r="83" spans="1:11" x14ac:dyDescent="0.25">
      <c r="A83" s="5"/>
      <c r="B83" s="84"/>
      <c r="C83" s="86"/>
      <c r="D83" s="86"/>
      <c r="E83" s="86"/>
      <c r="F83" s="86"/>
      <c r="G83" s="86"/>
      <c r="H83" s="86"/>
      <c r="I83" s="86"/>
      <c r="J83" s="86"/>
      <c r="K83" s="87"/>
    </row>
    <row r="84" spans="1:11" x14ac:dyDescent="0.25">
      <c r="A84" s="5"/>
      <c r="B84" s="84"/>
      <c r="C84" s="88" t="s">
        <v>1</v>
      </c>
      <c r="D84" s="86"/>
      <c r="E84" s="86"/>
      <c r="F84" s="86"/>
      <c r="G84" s="86"/>
      <c r="H84" s="86"/>
      <c r="I84" s="86"/>
      <c r="J84" s="86"/>
      <c r="K84" s="87"/>
    </row>
    <row r="85" spans="1:11" x14ac:dyDescent="0.25">
      <c r="A85" s="5"/>
      <c r="B85" s="84"/>
      <c r="C85" s="86"/>
      <c r="D85" s="86"/>
      <c r="E85" s="89" t="str">
        <f>E7</f>
        <v>Studenecký potok, Studenec, Čelechovice n.H.-oprava toku</v>
      </c>
      <c r="F85" s="90"/>
      <c r="G85" s="90"/>
      <c r="H85" s="90"/>
      <c r="I85" s="86"/>
      <c r="J85" s="86"/>
      <c r="K85" s="87"/>
    </row>
    <row r="86" spans="1:11" x14ac:dyDescent="0.25">
      <c r="B86" s="106"/>
      <c r="C86" s="88" t="s">
        <v>2</v>
      </c>
      <c r="D86" s="107"/>
      <c r="E86" s="107"/>
      <c r="F86" s="107"/>
      <c r="G86" s="107"/>
      <c r="H86" s="107"/>
      <c r="I86" s="107"/>
      <c r="J86" s="107"/>
      <c r="K86" s="87"/>
    </row>
    <row r="87" spans="1:11" x14ac:dyDescent="0.25">
      <c r="A87" s="5"/>
      <c r="B87" s="84"/>
      <c r="C87" s="86"/>
      <c r="D87" s="86"/>
      <c r="E87" s="89" t="s">
        <v>3</v>
      </c>
      <c r="F87" s="91"/>
      <c r="G87" s="91"/>
      <c r="H87" s="91"/>
      <c r="I87" s="86"/>
      <c r="J87" s="86"/>
      <c r="K87" s="87"/>
    </row>
    <row r="88" spans="1:11" x14ac:dyDescent="0.25">
      <c r="A88" s="5"/>
      <c r="B88" s="84"/>
      <c r="C88" s="88" t="s">
        <v>4</v>
      </c>
      <c r="D88" s="86"/>
      <c r="E88" s="86"/>
      <c r="F88" s="86"/>
      <c r="G88" s="86"/>
      <c r="H88" s="86"/>
      <c r="I88" s="86"/>
      <c r="J88" s="86"/>
      <c r="K88" s="87"/>
    </row>
    <row r="89" spans="1:11" x14ac:dyDescent="0.25">
      <c r="A89" s="5"/>
      <c r="B89" s="84"/>
      <c r="C89" s="86"/>
      <c r="D89" s="86"/>
      <c r="E89" s="92" t="str">
        <f>E11</f>
        <v>223437 - SO 1- Odstranění nánosů a oprava toku</v>
      </c>
      <c r="F89" s="91"/>
      <c r="G89" s="91"/>
      <c r="H89" s="91"/>
      <c r="I89" s="86"/>
      <c r="J89" s="86"/>
      <c r="K89" s="87"/>
    </row>
    <row r="90" spans="1:11" x14ac:dyDescent="0.25">
      <c r="A90" s="5"/>
      <c r="B90" s="84"/>
      <c r="C90" s="86"/>
      <c r="D90" s="86"/>
      <c r="E90" s="86"/>
      <c r="F90" s="86"/>
      <c r="G90" s="86"/>
      <c r="H90" s="86"/>
      <c r="I90" s="86"/>
      <c r="J90" s="86"/>
      <c r="K90" s="87"/>
    </row>
    <row r="91" spans="1:11" x14ac:dyDescent="0.25">
      <c r="A91" s="5"/>
      <c r="B91" s="84"/>
      <c r="C91" s="88" t="s">
        <v>9</v>
      </c>
      <c r="D91" s="86"/>
      <c r="E91" s="86"/>
      <c r="F91" s="93" t="str">
        <f>F14</f>
        <v xml:space="preserve"> </v>
      </c>
      <c r="G91" s="86"/>
      <c r="H91" s="86"/>
      <c r="I91" s="88" t="s">
        <v>11</v>
      </c>
      <c r="J91" s="94" t="str">
        <f>IF(J14="","",J14)</f>
        <v>19. 7. 2018</v>
      </c>
      <c r="K91" s="87"/>
    </row>
    <row r="92" spans="1:11" x14ac:dyDescent="0.25">
      <c r="A92" s="5"/>
      <c r="B92" s="84"/>
      <c r="C92" s="86"/>
      <c r="D92" s="86"/>
      <c r="E92" s="86"/>
      <c r="F92" s="86"/>
      <c r="G92" s="86"/>
      <c r="H92" s="86"/>
      <c r="I92" s="86"/>
      <c r="J92" s="86"/>
      <c r="K92" s="87"/>
    </row>
    <row r="93" spans="1:11" ht="25.5" x14ac:dyDescent="0.25">
      <c r="A93" s="5"/>
      <c r="B93" s="84"/>
      <c r="C93" s="88" t="s">
        <v>12</v>
      </c>
      <c r="D93" s="86"/>
      <c r="E93" s="86"/>
      <c r="F93" s="93" t="str">
        <f>E17</f>
        <v>Povodí Moravy, s.p.</v>
      </c>
      <c r="G93" s="86"/>
      <c r="H93" s="86"/>
      <c r="I93" s="88" t="s">
        <v>17</v>
      </c>
      <c r="J93" s="95" t="str">
        <f>E23</f>
        <v>Povodí Moravy, s.p.</v>
      </c>
      <c r="K93" s="87"/>
    </row>
    <row r="94" spans="1:11" x14ac:dyDescent="0.25">
      <c r="A94" s="5"/>
      <c r="B94" s="84"/>
      <c r="C94" s="88" t="s">
        <v>16</v>
      </c>
      <c r="D94" s="86"/>
      <c r="E94" s="86"/>
      <c r="F94" s="93" t="str">
        <f>IF(E20="","",E20)</f>
        <v xml:space="preserve"> </v>
      </c>
      <c r="G94" s="86"/>
      <c r="H94" s="86"/>
      <c r="I94" s="88" t="s">
        <v>18</v>
      </c>
      <c r="J94" s="95" t="str">
        <f>E26</f>
        <v>Ing.Kauer Miroslav</v>
      </c>
      <c r="K94" s="87"/>
    </row>
    <row r="95" spans="1:11" x14ac:dyDescent="0.25">
      <c r="A95" s="5"/>
      <c r="B95" s="84"/>
      <c r="C95" s="86"/>
      <c r="D95" s="86"/>
      <c r="E95" s="86"/>
      <c r="F95" s="86"/>
      <c r="G95" s="86"/>
      <c r="H95" s="86"/>
      <c r="I95" s="86"/>
      <c r="J95" s="86"/>
      <c r="K95" s="87"/>
    </row>
    <row r="96" spans="1:11" x14ac:dyDescent="0.25">
      <c r="A96" s="5"/>
      <c r="B96" s="84"/>
      <c r="C96" s="96" t="s">
        <v>41</v>
      </c>
      <c r="D96" s="97"/>
      <c r="E96" s="97"/>
      <c r="F96" s="97"/>
      <c r="G96" s="97"/>
      <c r="H96" s="97"/>
      <c r="I96" s="97"/>
      <c r="J96" s="98" t="s">
        <v>42</v>
      </c>
      <c r="K96" s="87"/>
    </row>
    <row r="97" spans="1:11" x14ac:dyDescent="0.25">
      <c r="A97" s="5"/>
      <c r="B97" s="84"/>
      <c r="C97" s="86"/>
      <c r="D97" s="86"/>
      <c r="E97" s="86"/>
      <c r="F97" s="86"/>
      <c r="G97" s="86"/>
      <c r="H97" s="86"/>
      <c r="I97" s="86"/>
      <c r="J97" s="86"/>
      <c r="K97" s="87"/>
    </row>
    <row r="98" spans="1:11" ht="15.75" x14ac:dyDescent="0.25">
      <c r="A98" s="5"/>
      <c r="B98" s="84"/>
      <c r="C98" s="99" t="s">
        <v>43</v>
      </c>
      <c r="D98" s="86"/>
      <c r="E98" s="86"/>
      <c r="F98" s="86"/>
      <c r="G98" s="86"/>
      <c r="H98" s="86"/>
      <c r="I98" s="86"/>
      <c r="J98" s="100">
        <f>J128</f>
        <v>0</v>
      </c>
      <c r="K98" s="87"/>
    </row>
    <row r="99" spans="1:11" x14ac:dyDescent="0.25">
      <c r="A99" s="25"/>
      <c r="B99" s="101"/>
      <c r="C99" s="102"/>
      <c r="D99" s="26" t="s">
        <v>44</v>
      </c>
      <c r="E99" s="27"/>
      <c r="F99" s="27"/>
      <c r="G99" s="27"/>
      <c r="H99" s="27"/>
      <c r="I99" s="27"/>
      <c r="J99" s="28">
        <f>J129</f>
        <v>0</v>
      </c>
      <c r="K99" s="87"/>
    </row>
    <row r="100" spans="1:11" x14ac:dyDescent="0.25">
      <c r="A100" s="29"/>
      <c r="B100" s="103"/>
      <c r="C100" s="104"/>
      <c r="D100" s="31" t="s">
        <v>45</v>
      </c>
      <c r="E100" s="32"/>
      <c r="F100" s="32"/>
      <c r="G100" s="32"/>
      <c r="H100" s="32"/>
      <c r="I100" s="32"/>
      <c r="J100" s="33">
        <f>J130</f>
        <v>0</v>
      </c>
      <c r="K100" s="87"/>
    </row>
    <row r="101" spans="1:11" x14ac:dyDescent="0.25">
      <c r="A101" s="29"/>
      <c r="B101" s="103"/>
      <c r="C101" s="104"/>
      <c r="D101" s="31" t="s">
        <v>46</v>
      </c>
      <c r="E101" s="32"/>
      <c r="F101" s="32"/>
      <c r="G101" s="32"/>
      <c r="H101" s="32"/>
      <c r="I101" s="32"/>
      <c r="J101" s="33">
        <f>J302</f>
        <v>0</v>
      </c>
      <c r="K101" s="87"/>
    </row>
    <row r="102" spans="1:11" x14ac:dyDescent="0.25">
      <c r="A102" s="29"/>
      <c r="B102" s="103"/>
      <c r="C102" s="104"/>
      <c r="D102" s="31" t="s">
        <v>47</v>
      </c>
      <c r="E102" s="32"/>
      <c r="F102" s="32"/>
      <c r="G102" s="32"/>
      <c r="H102" s="32"/>
      <c r="I102" s="32"/>
      <c r="J102" s="33">
        <f>J316</f>
        <v>0</v>
      </c>
      <c r="K102" s="87"/>
    </row>
    <row r="103" spans="1:11" x14ac:dyDescent="0.25">
      <c r="A103" s="29"/>
      <c r="B103" s="103"/>
      <c r="C103" s="104"/>
      <c r="D103" s="31" t="s">
        <v>48</v>
      </c>
      <c r="E103" s="32"/>
      <c r="F103" s="32"/>
      <c r="G103" s="32"/>
      <c r="H103" s="32"/>
      <c r="I103" s="32"/>
      <c r="J103" s="33">
        <f>J335</f>
        <v>0</v>
      </c>
      <c r="K103" s="87"/>
    </row>
    <row r="104" spans="1:11" x14ac:dyDescent="0.25">
      <c r="A104" s="25"/>
      <c r="B104" s="101"/>
      <c r="C104" s="102"/>
      <c r="D104" s="26" t="s">
        <v>49</v>
      </c>
      <c r="E104" s="27"/>
      <c r="F104" s="27"/>
      <c r="G104" s="27"/>
      <c r="H104" s="27"/>
      <c r="I104" s="27"/>
      <c r="J104" s="28">
        <f>J337</f>
        <v>0</v>
      </c>
      <c r="K104" s="87"/>
    </row>
    <row r="105" spans="1:11" x14ac:dyDescent="0.25">
      <c r="A105" s="29"/>
      <c r="B105" s="103"/>
      <c r="C105" s="104"/>
      <c r="D105" s="31" t="s">
        <v>50</v>
      </c>
      <c r="E105" s="32"/>
      <c r="F105" s="32"/>
      <c r="G105" s="32"/>
      <c r="H105" s="32"/>
      <c r="I105" s="32"/>
      <c r="J105" s="33">
        <f>J338</f>
        <v>0</v>
      </c>
      <c r="K105" s="87"/>
    </row>
    <row r="106" spans="1:11" x14ac:dyDescent="0.25">
      <c r="A106" s="29"/>
      <c r="B106" s="103"/>
      <c r="C106" s="104"/>
      <c r="D106" s="31" t="s">
        <v>51</v>
      </c>
      <c r="E106" s="32"/>
      <c r="F106" s="32"/>
      <c r="G106" s="32"/>
      <c r="H106" s="32"/>
      <c r="I106" s="32"/>
      <c r="J106" s="33">
        <f>J341</f>
        <v>0</v>
      </c>
      <c r="K106" s="87"/>
    </row>
    <row r="107" spans="1:11" x14ac:dyDescent="0.25">
      <c r="A107" s="5"/>
      <c r="B107" s="84"/>
      <c r="C107" s="86"/>
      <c r="D107" s="86"/>
      <c r="E107" s="86"/>
      <c r="F107" s="86"/>
      <c r="G107" s="86"/>
      <c r="H107" s="86"/>
      <c r="I107" s="86"/>
      <c r="J107" s="86"/>
      <c r="K107" s="87"/>
    </row>
    <row r="108" spans="1:11" x14ac:dyDescent="0.25">
      <c r="A108" s="5"/>
      <c r="B108" s="139"/>
      <c r="C108" s="35"/>
      <c r="D108" s="35"/>
      <c r="E108" s="35"/>
      <c r="F108" s="35"/>
      <c r="G108" s="35"/>
      <c r="H108" s="35"/>
      <c r="I108" s="35"/>
      <c r="J108" s="35"/>
      <c r="K108" s="87"/>
    </row>
    <row r="109" spans="1:11" x14ac:dyDescent="0.25">
      <c r="B109" s="105"/>
      <c r="C109" s="63"/>
      <c r="D109" s="63"/>
      <c r="E109" s="63"/>
      <c r="F109" s="63"/>
      <c r="G109" s="63"/>
      <c r="H109" s="63"/>
      <c r="I109" s="63"/>
      <c r="J109" s="63"/>
      <c r="K109" s="87"/>
    </row>
    <row r="110" spans="1:11" x14ac:dyDescent="0.25">
      <c r="B110" s="105"/>
      <c r="C110" s="63"/>
      <c r="D110" s="63"/>
      <c r="E110" s="63"/>
      <c r="F110" s="63"/>
      <c r="G110" s="63"/>
      <c r="H110" s="63"/>
      <c r="I110" s="63"/>
      <c r="J110" s="63"/>
      <c r="K110" s="87"/>
    </row>
    <row r="111" spans="1:11" x14ac:dyDescent="0.25">
      <c r="B111" s="105"/>
      <c r="C111" s="63"/>
      <c r="D111" s="63"/>
      <c r="E111" s="63"/>
      <c r="F111" s="63"/>
      <c r="G111" s="63"/>
      <c r="H111" s="63"/>
      <c r="I111" s="63"/>
      <c r="J111" s="63"/>
      <c r="K111" s="87"/>
    </row>
    <row r="112" spans="1:11" x14ac:dyDescent="0.25">
      <c r="A112" s="5"/>
      <c r="B112" s="140"/>
      <c r="C112" s="37"/>
      <c r="D112" s="37"/>
      <c r="E112" s="37"/>
      <c r="F112" s="37"/>
      <c r="G112" s="37"/>
      <c r="H112" s="37"/>
      <c r="I112" s="37"/>
      <c r="J112" s="37"/>
      <c r="K112" s="87"/>
    </row>
    <row r="113" spans="1:11" ht="18" x14ac:dyDescent="0.25">
      <c r="A113" s="5"/>
      <c r="B113" s="84"/>
      <c r="C113" s="85" t="s">
        <v>52</v>
      </c>
      <c r="D113" s="86"/>
      <c r="E113" s="86"/>
      <c r="F113" s="86"/>
      <c r="G113" s="86"/>
      <c r="H113" s="86"/>
      <c r="I113" s="86"/>
      <c r="J113" s="86"/>
      <c r="K113" s="87"/>
    </row>
    <row r="114" spans="1:11" x14ac:dyDescent="0.25">
      <c r="A114" s="5"/>
      <c r="B114" s="84"/>
      <c r="C114" s="86"/>
      <c r="D114" s="86"/>
      <c r="E114" s="86"/>
      <c r="F114" s="86"/>
      <c r="G114" s="86"/>
      <c r="H114" s="86"/>
      <c r="I114" s="86"/>
      <c r="J114" s="86"/>
      <c r="K114" s="87"/>
    </row>
    <row r="115" spans="1:11" x14ac:dyDescent="0.25">
      <c r="A115" s="5"/>
      <c r="B115" s="84"/>
      <c r="C115" s="88" t="s">
        <v>1</v>
      </c>
      <c r="D115" s="86"/>
      <c r="E115" s="86"/>
      <c r="F115" s="86"/>
      <c r="G115" s="86"/>
      <c r="H115" s="86"/>
      <c r="I115" s="86"/>
      <c r="J115" s="86"/>
      <c r="K115" s="87"/>
    </row>
    <row r="116" spans="1:11" x14ac:dyDescent="0.25">
      <c r="A116" s="5"/>
      <c r="B116" s="84"/>
      <c r="C116" s="86"/>
      <c r="D116" s="86"/>
      <c r="E116" s="89" t="str">
        <f>E7</f>
        <v>Studenecký potok, Studenec, Čelechovice n.H.-oprava toku</v>
      </c>
      <c r="F116" s="90"/>
      <c r="G116" s="90"/>
      <c r="H116" s="90"/>
      <c r="I116" s="86"/>
      <c r="J116" s="86"/>
      <c r="K116" s="87"/>
    </row>
    <row r="117" spans="1:11" x14ac:dyDescent="0.25">
      <c r="B117" s="106"/>
      <c r="C117" s="88" t="s">
        <v>2</v>
      </c>
      <c r="D117" s="107"/>
      <c r="E117" s="107"/>
      <c r="F117" s="107"/>
      <c r="G117" s="107"/>
      <c r="H117" s="107"/>
      <c r="I117" s="107"/>
      <c r="J117" s="107"/>
      <c r="K117" s="87"/>
    </row>
    <row r="118" spans="1:11" x14ac:dyDescent="0.25">
      <c r="A118" s="5"/>
      <c r="B118" s="84"/>
      <c r="C118" s="86"/>
      <c r="D118" s="86"/>
      <c r="E118" s="89" t="s">
        <v>3</v>
      </c>
      <c r="F118" s="91"/>
      <c r="G118" s="91"/>
      <c r="H118" s="91"/>
      <c r="I118" s="86"/>
      <c r="J118" s="86"/>
      <c r="K118" s="87"/>
    </row>
    <row r="119" spans="1:11" x14ac:dyDescent="0.25">
      <c r="A119" s="5"/>
      <c r="B119" s="84"/>
      <c r="C119" s="88" t="s">
        <v>4</v>
      </c>
      <c r="D119" s="86"/>
      <c r="E119" s="86"/>
      <c r="F119" s="86"/>
      <c r="G119" s="86"/>
      <c r="H119" s="86"/>
      <c r="I119" s="86"/>
      <c r="J119" s="86"/>
      <c r="K119" s="87"/>
    </row>
    <row r="120" spans="1:11" x14ac:dyDescent="0.25">
      <c r="A120" s="5"/>
      <c r="B120" s="84"/>
      <c r="C120" s="86"/>
      <c r="D120" s="86"/>
      <c r="E120" s="92" t="str">
        <f>E11</f>
        <v>223437 - SO 1- Odstranění nánosů a oprava toku</v>
      </c>
      <c r="F120" s="91"/>
      <c r="G120" s="91"/>
      <c r="H120" s="91"/>
      <c r="I120" s="86"/>
      <c r="J120" s="86"/>
      <c r="K120" s="87"/>
    </row>
    <row r="121" spans="1:11" x14ac:dyDescent="0.25">
      <c r="A121" s="5"/>
      <c r="B121" s="84"/>
      <c r="C121" s="86"/>
      <c r="D121" s="86"/>
      <c r="E121" s="86"/>
      <c r="F121" s="86"/>
      <c r="G121" s="86"/>
      <c r="H121" s="86"/>
      <c r="I121" s="86"/>
      <c r="J121" s="86"/>
      <c r="K121" s="87"/>
    </row>
    <row r="122" spans="1:11" x14ac:dyDescent="0.25">
      <c r="A122" s="5"/>
      <c r="B122" s="84"/>
      <c r="C122" s="88" t="s">
        <v>9</v>
      </c>
      <c r="D122" s="86"/>
      <c r="E122" s="86"/>
      <c r="F122" s="93" t="str">
        <f>F14</f>
        <v xml:space="preserve"> </v>
      </c>
      <c r="G122" s="86"/>
      <c r="H122" s="86"/>
      <c r="I122" s="88" t="s">
        <v>11</v>
      </c>
      <c r="J122" s="94" t="str">
        <f>IF(J14="","",J14)</f>
        <v>19. 7. 2018</v>
      </c>
      <c r="K122" s="87"/>
    </row>
    <row r="123" spans="1:11" x14ac:dyDescent="0.25">
      <c r="A123" s="5"/>
      <c r="B123" s="84"/>
      <c r="C123" s="86"/>
      <c r="D123" s="86"/>
      <c r="E123" s="86"/>
      <c r="F123" s="86"/>
      <c r="G123" s="86"/>
      <c r="H123" s="86"/>
      <c r="I123" s="86"/>
      <c r="J123" s="86"/>
      <c r="K123" s="87"/>
    </row>
    <row r="124" spans="1:11" ht="25.5" x14ac:dyDescent="0.25">
      <c r="A124" s="5"/>
      <c r="B124" s="84"/>
      <c r="C124" s="88" t="s">
        <v>12</v>
      </c>
      <c r="D124" s="86"/>
      <c r="E124" s="86"/>
      <c r="F124" s="93" t="str">
        <f>E17</f>
        <v>Povodí Moravy, s.p.</v>
      </c>
      <c r="G124" s="86"/>
      <c r="H124" s="86"/>
      <c r="I124" s="88" t="s">
        <v>17</v>
      </c>
      <c r="J124" s="95" t="str">
        <f>E23</f>
        <v>Povodí Moravy, s.p.</v>
      </c>
      <c r="K124" s="87"/>
    </row>
    <row r="125" spans="1:11" x14ac:dyDescent="0.25">
      <c r="A125" s="5"/>
      <c r="B125" s="84"/>
      <c r="C125" s="88" t="s">
        <v>16</v>
      </c>
      <c r="D125" s="86"/>
      <c r="E125" s="86"/>
      <c r="F125" s="93" t="str">
        <f>IF(E20="","",E20)</f>
        <v xml:space="preserve"> </v>
      </c>
      <c r="G125" s="86"/>
      <c r="H125" s="86"/>
      <c r="I125" s="88" t="s">
        <v>18</v>
      </c>
      <c r="J125" s="95" t="str">
        <f>E26</f>
        <v>Ing.Kauer Miroslav</v>
      </c>
      <c r="K125" s="87"/>
    </row>
    <row r="126" spans="1:11" x14ac:dyDescent="0.25">
      <c r="A126" s="5"/>
      <c r="B126" s="84"/>
      <c r="C126" s="86"/>
      <c r="D126" s="86"/>
      <c r="E126" s="86"/>
      <c r="F126" s="86"/>
      <c r="G126" s="86"/>
      <c r="H126" s="86"/>
      <c r="I126" s="86"/>
      <c r="J126" s="86"/>
      <c r="K126" s="87"/>
    </row>
    <row r="127" spans="1:11" x14ac:dyDescent="0.25">
      <c r="A127" s="38"/>
      <c r="B127" s="108"/>
      <c r="C127" s="39" t="s">
        <v>53</v>
      </c>
      <c r="D127" s="40" t="s">
        <v>54</v>
      </c>
      <c r="E127" s="40" t="s">
        <v>55</v>
      </c>
      <c r="F127" s="40" t="s">
        <v>56</v>
      </c>
      <c r="G127" s="40" t="s">
        <v>57</v>
      </c>
      <c r="H127" s="40" t="s">
        <v>58</v>
      </c>
      <c r="I127" s="40" t="s">
        <v>59</v>
      </c>
      <c r="J127" s="41" t="s">
        <v>42</v>
      </c>
      <c r="K127" s="87"/>
    </row>
    <row r="128" spans="1:11" ht="15.75" x14ac:dyDescent="0.25">
      <c r="A128" s="5"/>
      <c r="B128" s="84"/>
      <c r="C128" s="109" t="s">
        <v>60</v>
      </c>
      <c r="D128" s="86"/>
      <c r="E128" s="86"/>
      <c r="F128" s="86"/>
      <c r="G128" s="86"/>
      <c r="H128" s="86"/>
      <c r="I128" s="86"/>
      <c r="J128" s="110">
        <f>BK128</f>
        <v>0</v>
      </c>
      <c r="K128" s="87"/>
    </row>
    <row r="129" spans="1:11" ht="15.75" x14ac:dyDescent="0.25">
      <c r="A129" s="42"/>
      <c r="B129" s="111"/>
      <c r="C129" s="43"/>
      <c r="D129" s="112" t="s">
        <v>61</v>
      </c>
      <c r="E129" s="113" t="s">
        <v>62</v>
      </c>
      <c r="F129" s="113" t="s">
        <v>63</v>
      </c>
      <c r="G129" s="43"/>
      <c r="H129" s="43"/>
      <c r="I129" s="43"/>
      <c r="J129" s="114">
        <f>BK129</f>
        <v>0</v>
      </c>
      <c r="K129" s="87"/>
    </row>
    <row r="130" spans="1:11" x14ac:dyDescent="0.25">
      <c r="A130" s="42"/>
      <c r="B130" s="111"/>
      <c r="C130" s="43"/>
      <c r="D130" s="112" t="s">
        <v>61</v>
      </c>
      <c r="E130" s="115" t="s">
        <v>64</v>
      </c>
      <c r="F130" s="115" t="s">
        <v>65</v>
      </c>
      <c r="G130" s="43"/>
      <c r="H130" s="43"/>
      <c r="I130" s="43"/>
      <c r="J130" s="116">
        <f>BK130</f>
        <v>0</v>
      </c>
      <c r="K130" s="87"/>
    </row>
    <row r="131" spans="1:11" x14ac:dyDescent="0.25">
      <c r="A131" s="5"/>
      <c r="B131" s="84"/>
      <c r="C131" s="44" t="s">
        <v>64</v>
      </c>
      <c r="D131" s="44" t="s">
        <v>66</v>
      </c>
      <c r="E131" s="45" t="s">
        <v>67</v>
      </c>
      <c r="F131" s="46" t="s">
        <v>68</v>
      </c>
      <c r="G131" s="47" t="s">
        <v>69</v>
      </c>
      <c r="H131" s="48">
        <v>26</v>
      </c>
      <c r="I131" s="49">
        <v>0</v>
      </c>
      <c r="J131" s="49">
        <v>0</v>
      </c>
      <c r="K131" s="87"/>
    </row>
    <row r="132" spans="1:11" x14ac:dyDescent="0.25">
      <c r="A132" s="50"/>
      <c r="B132" s="117"/>
      <c r="C132" s="51"/>
      <c r="D132" s="118" t="s">
        <v>70</v>
      </c>
      <c r="E132" s="119" t="s">
        <v>7</v>
      </c>
      <c r="F132" s="120" t="s">
        <v>71</v>
      </c>
      <c r="G132" s="51"/>
      <c r="H132" s="119" t="s">
        <v>7</v>
      </c>
      <c r="I132" s="51"/>
      <c r="J132" s="51"/>
      <c r="K132" s="87"/>
    </row>
    <row r="133" spans="1:11" ht="22.5" x14ac:dyDescent="0.25">
      <c r="A133" s="52"/>
      <c r="B133" s="121"/>
      <c r="C133" s="53"/>
      <c r="D133" s="118" t="s">
        <v>70</v>
      </c>
      <c r="E133" s="122" t="s">
        <v>7</v>
      </c>
      <c r="F133" s="123" t="s">
        <v>72</v>
      </c>
      <c r="G133" s="53"/>
      <c r="H133" s="124">
        <v>26</v>
      </c>
      <c r="I133" s="53"/>
      <c r="J133" s="53"/>
      <c r="K133" s="87"/>
    </row>
    <row r="134" spans="1:11" x14ac:dyDescent="0.25">
      <c r="A134" s="5"/>
      <c r="B134" s="84"/>
      <c r="C134" s="44" t="s">
        <v>73</v>
      </c>
      <c r="D134" s="44" t="s">
        <v>66</v>
      </c>
      <c r="E134" s="45" t="s">
        <v>74</v>
      </c>
      <c r="F134" s="46" t="s">
        <v>75</v>
      </c>
      <c r="G134" s="47" t="s">
        <v>76</v>
      </c>
      <c r="H134" s="48">
        <v>7.05</v>
      </c>
      <c r="I134" s="49">
        <v>0</v>
      </c>
      <c r="J134" s="49">
        <v>0</v>
      </c>
      <c r="K134" s="87"/>
    </row>
    <row r="135" spans="1:11" ht="22.5" x14ac:dyDescent="0.25">
      <c r="A135" s="50"/>
      <c r="B135" s="117"/>
      <c r="C135" s="51"/>
      <c r="D135" s="118" t="s">
        <v>70</v>
      </c>
      <c r="E135" s="119" t="s">
        <v>7</v>
      </c>
      <c r="F135" s="120" t="s">
        <v>77</v>
      </c>
      <c r="G135" s="51"/>
      <c r="H135" s="119" t="s">
        <v>7</v>
      </c>
      <c r="I135" s="51"/>
      <c r="J135" s="51"/>
      <c r="K135" s="87"/>
    </row>
    <row r="136" spans="1:11" x14ac:dyDescent="0.25">
      <c r="A136" s="52"/>
      <c r="B136" s="121"/>
      <c r="C136" s="53"/>
      <c r="D136" s="118" t="s">
        <v>70</v>
      </c>
      <c r="E136" s="122" t="s">
        <v>7</v>
      </c>
      <c r="F136" s="123" t="s">
        <v>78</v>
      </c>
      <c r="G136" s="53"/>
      <c r="H136" s="124">
        <v>1.47</v>
      </c>
      <c r="I136" s="53"/>
      <c r="J136" s="53"/>
      <c r="K136" s="87"/>
    </row>
    <row r="137" spans="1:11" x14ac:dyDescent="0.25">
      <c r="A137" s="52"/>
      <c r="B137" s="121"/>
      <c r="C137" s="53"/>
      <c r="D137" s="118" t="s">
        <v>70</v>
      </c>
      <c r="E137" s="122" t="s">
        <v>7</v>
      </c>
      <c r="F137" s="123" t="s">
        <v>79</v>
      </c>
      <c r="G137" s="53"/>
      <c r="H137" s="124">
        <v>4.95</v>
      </c>
      <c r="I137" s="53"/>
      <c r="J137" s="53"/>
      <c r="K137" s="87"/>
    </row>
    <row r="138" spans="1:11" x14ac:dyDescent="0.25">
      <c r="A138" s="52"/>
      <c r="B138" s="121"/>
      <c r="C138" s="53"/>
      <c r="D138" s="118" t="s">
        <v>70</v>
      </c>
      <c r="E138" s="122" t="s">
        <v>7</v>
      </c>
      <c r="F138" s="123" t="s">
        <v>80</v>
      </c>
      <c r="G138" s="53"/>
      <c r="H138" s="124">
        <v>0.63</v>
      </c>
      <c r="I138" s="53"/>
      <c r="J138" s="53"/>
      <c r="K138" s="87"/>
    </row>
    <row r="139" spans="1:11" x14ac:dyDescent="0.25">
      <c r="A139" s="54"/>
      <c r="B139" s="125"/>
      <c r="C139" s="55"/>
      <c r="D139" s="118" t="s">
        <v>70</v>
      </c>
      <c r="E139" s="126" t="s">
        <v>7</v>
      </c>
      <c r="F139" s="127" t="s">
        <v>81</v>
      </c>
      <c r="G139" s="55"/>
      <c r="H139" s="128">
        <v>7.05</v>
      </c>
      <c r="I139" s="55"/>
      <c r="J139" s="55"/>
      <c r="K139" s="87"/>
    </row>
    <row r="140" spans="1:11" ht="24" x14ac:dyDescent="0.25">
      <c r="A140" s="5"/>
      <c r="B140" s="84"/>
      <c r="C140" s="44" t="s">
        <v>82</v>
      </c>
      <c r="D140" s="44" t="s">
        <v>66</v>
      </c>
      <c r="E140" s="45" t="s">
        <v>83</v>
      </c>
      <c r="F140" s="46" t="s">
        <v>84</v>
      </c>
      <c r="G140" s="47" t="s">
        <v>76</v>
      </c>
      <c r="H140" s="48">
        <v>7.05</v>
      </c>
      <c r="I140" s="49">
        <v>0</v>
      </c>
      <c r="J140" s="49">
        <v>0</v>
      </c>
      <c r="K140" s="87"/>
    </row>
    <row r="141" spans="1:11" x14ac:dyDescent="0.25">
      <c r="A141" s="52"/>
      <c r="B141" s="121"/>
      <c r="C141" s="53"/>
      <c r="D141" s="118" t="s">
        <v>70</v>
      </c>
      <c r="E141" s="122" t="s">
        <v>7</v>
      </c>
      <c r="F141" s="123" t="s">
        <v>85</v>
      </c>
      <c r="G141" s="53"/>
      <c r="H141" s="124">
        <v>7.05</v>
      </c>
      <c r="I141" s="53"/>
      <c r="J141" s="53"/>
      <c r="K141" s="87"/>
    </row>
    <row r="142" spans="1:11" ht="24" x14ac:dyDescent="0.25">
      <c r="A142" s="5"/>
      <c r="B142" s="84"/>
      <c r="C142" s="44" t="s">
        <v>86</v>
      </c>
      <c r="D142" s="44" t="s">
        <v>66</v>
      </c>
      <c r="E142" s="45" t="s">
        <v>87</v>
      </c>
      <c r="F142" s="46" t="s">
        <v>88</v>
      </c>
      <c r="G142" s="47" t="s">
        <v>76</v>
      </c>
      <c r="H142" s="48">
        <v>265.67200000000003</v>
      </c>
      <c r="I142" s="49">
        <v>0</v>
      </c>
      <c r="J142" s="49">
        <v>0</v>
      </c>
      <c r="K142" s="87"/>
    </row>
    <row r="143" spans="1:11" x14ac:dyDescent="0.25">
      <c r="A143" s="50"/>
      <c r="B143" s="117"/>
      <c r="C143" s="51"/>
      <c r="D143" s="118" t="s">
        <v>70</v>
      </c>
      <c r="E143" s="119" t="s">
        <v>7</v>
      </c>
      <c r="F143" s="120" t="s">
        <v>89</v>
      </c>
      <c r="G143" s="51"/>
      <c r="H143" s="119" t="s">
        <v>7</v>
      </c>
      <c r="I143" s="51"/>
      <c r="J143" s="51"/>
      <c r="K143" s="87"/>
    </row>
    <row r="144" spans="1:11" x14ac:dyDescent="0.25">
      <c r="A144" s="52"/>
      <c r="B144" s="121"/>
      <c r="C144" s="53"/>
      <c r="D144" s="118" t="s">
        <v>70</v>
      </c>
      <c r="E144" s="122" t="s">
        <v>7</v>
      </c>
      <c r="F144" s="123" t="s">
        <v>90</v>
      </c>
      <c r="G144" s="53"/>
      <c r="H144" s="124">
        <v>0.16700000000000001</v>
      </c>
      <c r="I144" s="53"/>
      <c r="J144" s="53"/>
      <c r="K144" s="87"/>
    </row>
    <row r="145" spans="1:11" x14ac:dyDescent="0.25">
      <c r="A145" s="52"/>
      <c r="B145" s="121"/>
      <c r="C145" s="53"/>
      <c r="D145" s="118" t="s">
        <v>70</v>
      </c>
      <c r="E145" s="122" t="s">
        <v>7</v>
      </c>
      <c r="F145" s="123" t="s">
        <v>91</v>
      </c>
      <c r="G145" s="53"/>
      <c r="H145" s="124">
        <v>0.15</v>
      </c>
      <c r="I145" s="53"/>
      <c r="J145" s="53"/>
      <c r="K145" s="87"/>
    </row>
    <row r="146" spans="1:11" x14ac:dyDescent="0.25">
      <c r="A146" s="52"/>
      <c r="B146" s="121"/>
      <c r="C146" s="53"/>
      <c r="D146" s="118" t="s">
        <v>70</v>
      </c>
      <c r="E146" s="122" t="s">
        <v>7</v>
      </c>
      <c r="F146" s="123" t="s">
        <v>92</v>
      </c>
      <c r="G146" s="53"/>
      <c r="H146" s="124">
        <v>0</v>
      </c>
      <c r="I146" s="53"/>
      <c r="J146" s="53"/>
      <c r="K146" s="87"/>
    </row>
    <row r="147" spans="1:11" x14ac:dyDescent="0.25">
      <c r="A147" s="52"/>
      <c r="B147" s="121"/>
      <c r="C147" s="53"/>
      <c r="D147" s="118" t="s">
        <v>70</v>
      </c>
      <c r="E147" s="122" t="s">
        <v>7</v>
      </c>
      <c r="F147" s="123" t="s">
        <v>93</v>
      </c>
      <c r="G147" s="53"/>
      <c r="H147" s="124">
        <v>0.91400000000000003</v>
      </c>
      <c r="I147" s="53"/>
      <c r="J147" s="53"/>
      <c r="K147" s="87"/>
    </row>
    <row r="148" spans="1:11" x14ac:dyDescent="0.25">
      <c r="A148" s="52"/>
      <c r="B148" s="121"/>
      <c r="C148" s="53"/>
      <c r="D148" s="118" t="s">
        <v>70</v>
      </c>
      <c r="E148" s="122" t="s">
        <v>7</v>
      </c>
      <c r="F148" s="123" t="s">
        <v>94</v>
      </c>
      <c r="G148" s="53"/>
      <c r="H148" s="124">
        <v>3.0739999999999998</v>
      </c>
      <c r="I148" s="53"/>
      <c r="J148" s="53"/>
      <c r="K148" s="87"/>
    </row>
    <row r="149" spans="1:11" x14ac:dyDescent="0.25">
      <c r="A149" s="52"/>
      <c r="B149" s="121"/>
      <c r="C149" s="53"/>
      <c r="D149" s="118" t="s">
        <v>70</v>
      </c>
      <c r="E149" s="122" t="s">
        <v>7</v>
      </c>
      <c r="F149" s="123" t="s">
        <v>95</v>
      </c>
      <c r="G149" s="53"/>
      <c r="H149" s="124">
        <v>3.1589999999999998</v>
      </c>
      <c r="I149" s="53"/>
      <c r="J149" s="53"/>
      <c r="K149" s="87"/>
    </row>
    <row r="150" spans="1:11" x14ac:dyDescent="0.25">
      <c r="A150" s="52"/>
      <c r="B150" s="121"/>
      <c r="C150" s="53"/>
      <c r="D150" s="118" t="s">
        <v>70</v>
      </c>
      <c r="E150" s="122" t="s">
        <v>7</v>
      </c>
      <c r="F150" s="123" t="s">
        <v>96</v>
      </c>
      <c r="G150" s="53"/>
      <c r="H150" s="124">
        <v>4.8639999999999999</v>
      </c>
      <c r="I150" s="53"/>
      <c r="J150" s="53"/>
      <c r="K150" s="87"/>
    </row>
    <row r="151" spans="1:11" x14ac:dyDescent="0.25">
      <c r="A151" s="52"/>
      <c r="B151" s="121"/>
      <c r="C151" s="53"/>
      <c r="D151" s="118" t="s">
        <v>70</v>
      </c>
      <c r="E151" s="122" t="s">
        <v>7</v>
      </c>
      <c r="F151" s="123" t="s">
        <v>97</v>
      </c>
      <c r="G151" s="53"/>
      <c r="H151" s="124">
        <v>4.9580000000000002</v>
      </c>
      <c r="I151" s="53"/>
      <c r="J151" s="53"/>
      <c r="K151" s="87"/>
    </row>
    <row r="152" spans="1:11" x14ac:dyDescent="0.25">
      <c r="A152" s="52"/>
      <c r="B152" s="121"/>
      <c r="C152" s="53"/>
      <c r="D152" s="118" t="s">
        <v>70</v>
      </c>
      <c r="E152" s="122" t="s">
        <v>7</v>
      </c>
      <c r="F152" s="123" t="s">
        <v>98</v>
      </c>
      <c r="G152" s="53"/>
      <c r="H152" s="124">
        <v>5.21</v>
      </c>
      <c r="I152" s="53"/>
      <c r="J152" s="53"/>
      <c r="K152" s="87"/>
    </row>
    <row r="153" spans="1:11" x14ac:dyDescent="0.25">
      <c r="A153" s="52"/>
      <c r="B153" s="121"/>
      <c r="C153" s="53"/>
      <c r="D153" s="118" t="s">
        <v>70</v>
      </c>
      <c r="E153" s="122" t="s">
        <v>7</v>
      </c>
      <c r="F153" s="123" t="s">
        <v>99</v>
      </c>
      <c r="G153" s="53"/>
      <c r="H153" s="124">
        <v>5.0220000000000002</v>
      </c>
      <c r="I153" s="53"/>
      <c r="J153" s="53"/>
      <c r="K153" s="87"/>
    </row>
    <row r="154" spans="1:11" x14ac:dyDescent="0.25">
      <c r="A154" s="52"/>
      <c r="B154" s="121"/>
      <c r="C154" s="53"/>
      <c r="D154" s="118" t="s">
        <v>70</v>
      </c>
      <c r="E154" s="122" t="s">
        <v>7</v>
      </c>
      <c r="F154" s="123" t="s">
        <v>100</v>
      </c>
      <c r="G154" s="53"/>
      <c r="H154" s="124">
        <v>3.3279999999999998</v>
      </c>
      <c r="I154" s="53"/>
      <c r="J154" s="53"/>
      <c r="K154" s="87"/>
    </row>
    <row r="155" spans="1:11" x14ac:dyDescent="0.25">
      <c r="A155" s="52"/>
      <c r="B155" s="121"/>
      <c r="C155" s="53"/>
      <c r="D155" s="118" t="s">
        <v>70</v>
      </c>
      <c r="E155" s="122" t="s">
        <v>7</v>
      </c>
      <c r="F155" s="123" t="s">
        <v>101</v>
      </c>
      <c r="G155" s="53"/>
      <c r="H155" s="124">
        <v>5.1589999999999998</v>
      </c>
      <c r="I155" s="53"/>
      <c r="J155" s="53"/>
      <c r="K155" s="87"/>
    </row>
    <row r="156" spans="1:11" x14ac:dyDescent="0.25">
      <c r="A156" s="52"/>
      <c r="B156" s="121"/>
      <c r="C156" s="53"/>
      <c r="D156" s="118" t="s">
        <v>70</v>
      </c>
      <c r="E156" s="122" t="s">
        <v>7</v>
      </c>
      <c r="F156" s="123" t="s">
        <v>102</v>
      </c>
      <c r="G156" s="53"/>
      <c r="H156" s="124">
        <v>6.95</v>
      </c>
      <c r="I156" s="53"/>
      <c r="J156" s="53"/>
      <c r="K156" s="87"/>
    </row>
    <row r="157" spans="1:11" x14ac:dyDescent="0.25">
      <c r="A157" s="52"/>
      <c r="B157" s="121"/>
      <c r="C157" s="53"/>
      <c r="D157" s="118" t="s">
        <v>70</v>
      </c>
      <c r="E157" s="122" t="s">
        <v>7</v>
      </c>
      <c r="F157" s="123" t="s">
        <v>103</v>
      </c>
      <c r="G157" s="53"/>
      <c r="H157" s="124">
        <v>7.4580000000000002</v>
      </c>
      <c r="I157" s="53"/>
      <c r="J157" s="53"/>
      <c r="K157" s="87"/>
    </row>
    <row r="158" spans="1:11" x14ac:dyDescent="0.25">
      <c r="A158" s="52"/>
      <c r="B158" s="121"/>
      <c r="C158" s="53"/>
      <c r="D158" s="118" t="s">
        <v>70</v>
      </c>
      <c r="E158" s="122" t="s">
        <v>7</v>
      </c>
      <c r="F158" s="123" t="s">
        <v>104</v>
      </c>
      <c r="G158" s="53"/>
      <c r="H158" s="124">
        <v>4.6440000000000001</v>
      </c>
      <c r="I158" s="53"/>
      <c r="J158" s="53"/>
      <c r="K158" s="87"/>
    </row>
    <row r="159" spans="1:11" x14ac:dyDescent="0.25">
      <c r="A159" s="52"/>
      <c r="B159" s="121"/>
      <c r="C159" s="53"/>
      <c r="D159" s="118" t="s">
        <v>70</v>
      </c>
      <c r="E159" s="122" t="s">
        <v>7</v>
      </c>
      <c r="F159" s="123" t="s">
        <v>105</v>
      </c>
      <c r="G159" s="53"/>
      <c r="H159" s="124">
        <v>3.996</v>
      </c>
      <c r="I159" s="53"/>
      <c r="J159" s="53"/>
      <c r="K159" s="87"/>
    </row>
    <row r="160" spans="1:11" x14ac:dyDescent="0.25">
      <c r="A160" s="52"/>
      <c r="B160" s="121"/>
      <c r="C160" s="53"/>
      <c r="D160" s="118" t="s">
        <v>70</v>
      </c>
      <c r="E160" s="122" t="s">
        <v>7</v>
      </c>
      <c r="F160" s="123" t="s">
        <v>106</v>
      </c>
      <c r="G160" s="53"/>
      <c r="H160" s="124">
        <v>4.3959999999999999</v>
      </c>
      <c r="I160" s="53"/>
      <c r="J160" s="53"/>
      <c r="K160" s="87"/>
    </row>
    <row r="161" spans="1:11" x14ac:dyDescent="0.25">
      <c r="A161" s="52"/>
      <c r="B161" s="121"/>
      <c r="C161" s="53"/>
      <c r="D161" s="118" t="s">
        <v>70</v>
      </c>
      <c r="E161" s="122" t="s">
        <v>7</v>
      </c>
      <c r="F161" s="123" t="s">
        <v>107</v>
      </c>
      <c r="G161" s="53"/>
      <c r="H161" s="124">
        <v>2.7</v>
      </c>
      <c r="I161" s="53"/>
      <c r="J161" s="53"/>
      <c r="K161" s="87"/>
    </row>
    <row r="162" spans="1:11" x14ac:dyDescent="0.25">
      <c r="A162" s="52"/>
      <c r="B162" s="121"/>
      <c r="C162" s="53"/>
      <c r="D162" s="118" t="s">
        <v>70</v>
      </c>
      <c r="E162" s="122" t="s">
        <v>7</v>
      </c>
      <c r="F162" s="123" t="s">
        <v>108</v>
      </c>
      <c r="G162" s="53"/>
      <c r="H162" s="124">
        <v>4.3659999999999997</v>
      </c>
      <c r="I162" s="53"/>
      <c r="J162" s="53"/>
      <c r="K162" s="87"/>
    </row>
    <row r="163" spans="1:11" x14ac:dyDescent="0.25">
      <c r="A163" s="52"/>
      <c r="B163" s="121"/>
      <c r="C163" s="53"/>
      <c r="D163" s="118" t="s">
        <v>70</v>
      </c>
      <c r="E163" s="122" t="s">
        <v>7</v>
      </c>
      <c r="F163" s="123" t="s">
        <v>109</v>
      </c>
      <c r="G163" s="53"/>
      <c r="H163" s="124">
        <v>0.51</v>
      </c>
      <c r="I163" s="53"/>
      <c r="J163" s="53"/>
      <c r="K163" s="87"/>
    </row>
    <row r="164" spans="1:11" x14ac:dyDescent="0.25">
      <c r="A164" s="52"/>
      <c r="B164" s="121"/>
      <c r="C164" s="53"/>
      <c r="D164" s="118" t="s">
        <v>70</v>
      </c>
      <c r="E164" s="122" t="s">
        <v>7</v>
      </c>
      <c r="F164" s="123" t="s">
        <v>110</v>
      </c>
      <c r="G164" s="53"/>
      <c r="H164" s="124">
        <v>0.35199999999999998</v>
      </c>
      <c r="I164" s="53"/>
      <c r="J164" s="53"/>
      <c r="K164" s="87"/>
    </row>
    <row r="165" spans="1:11" x14ac:dyDescent="0.25">
      <c r="A165" s="52"/>
      <c r="B165" s="121"/>
      <c r="C165" s="53"/>
      <c r="D165" s="118" t="s">
        <v>70</v>
      </c>
      <c r="E165" s="122" t="s">
        <v>7</v>
      </c>
      <c r="F165" s="123" t="s">
        <v>111</v>
      </c>
      <c r="G165" s="53"/>
      <c r="H165" s="124">
        <v>2.5379999999999998</v>
      </c>
      <c r="I165" s="53"/>
      <c r="J165" s="53"/>
      <c r="K165" s="87"/>
    </row>
    <row r="166" spans="1:11" x14ac:dyDescent="0.25">
      <c r="A166" s="52"/>
      <c r="B166" s="121"/>
      <c r="C166" s="53"/>
      <c r="D166" s="118" t="s">
        <v>70</v>
      </c>
      <c r="E166" s="122" t="s">
        <v>7</v>
      </c>
      <c r="F166" s="123" t="s">
        <v>112</v>
      </c>
      <c r="G166" s="53"/>
      <c r="H166" s="124">
        <v>7.9290000000000003</v>
      </c>
      <c r="I166" s="53"/>
      <c r="J166" s="53"/>
      <c r="K166" s="87"/>
    </row>
    <row r="167" spans="1:11" x14ac:dyDescent="0.25">
      <c r="A167" s="52"/>
      <c r="B167" s="121"/>
      <c r="C167" s="53"/>
      <c r="D167" s="118" t="s">
        <v>70</v>
      </c>
      <c r="E167" s="122" t="s">
        <v>7</v>
      </c>
      <c r="F167" s="123" t="s">
        <v>113</v>
      </c>
      <c r="G167" s="53"/>
      <c r="H167" s="124">
        <v>8.5679999999999996</v>
      </c>
      <c r="I167" s="53"/>
      <c r="J167" s="53"/>
      <c r="K167" s="87"/>
    </row>
    <row r="168" spans="1:11" x14ac:dyDescent="0.25">
      <c r="A168" s="52"/>
      <c r="B168" s="121"/>
      <c r="C168" s="53"/>
      <c r="D168" s="118" t="s">
        <v>70</v>
      </c>
      <c r="E168" s="122" t="s">
        <v>7</v>
      </c>
      <c r="F168" s="123" t="s">
        <v>114</v>
      </c>
      <c r="G168" s="53"/>
      <c r="H168" s="124">
        <v>11.48</v>
      </c>
      <c r="I168" s="53"/>
      <c r="J168" s="53"/>
      <c r="K168" s="87"/>
    </row>
    <row r="169" spans="1:11" x14ac:dyDescent="0.25">
      <c r="A169" s="52"/>
      <c r="B169" s="121"/>
      <c r="C169" s="53"/>
      <c r="D169" s="118" t="s">
        <v>70</v>
      </c>
      <c r="E169" s="122" t="s">
        <v>7</v>
      </c>
      <c r="F169" s="123" t="s">
        <v>115</v>
      </c>
      <c r="G169" s="53"/>
      <c r="H169" s="124">
        <v>6.5490000000000004</v>
      </c>
      <c r="I169" s="53"/>
      <c r="J169" s="53"/>
      <c r="K169" s="87"/>
    </row>
    <row r="170" spans="1:11" x14ac:dyDescent="0.25">
      <c r="A170" s="52"/>
      <c r="B170" s="121"/>
      <c r="C170" s="53"/>
      <c r="D170" s="118" t="s">
        <v>70</v>
      </c>
      <c r="E170" s="122" t="s">
        <v>7</v>
      </c>
      <c r="F170" s="123" t="s">
        <v>116</v>
      </c>
      <c r="G170" s="53"/>
      <c r="H170" s="124">
        <v>6.4139999999999997</v>
      </c>
      <c r="I170" s="53"/>
      <c r="J170" s="53"/>
      <c r="K170" s="87"/>
    </row>
    <row r="171" spans="1:11" x14ac:dyDescent="0.25">
      <c r="A171" s="52"/>
      <c r="B171" s="121"/>
      <c r="C171" s="53"/>
      <c r="D171" s="118" t="s">
        <v>70</v>
      </c>
      <c r="E171" s="122" t="s">
        <v>7</v>
      </c>
      <c r="F171" s="123" t="s">
        <v>117</v>
      </c>
      <c r="G171" s="53"/>
      <c r="H171" s="124">
        <v>12.56</v>
      </c>
      <c r="I171" s="53"/>
      <c r="J171" s="53"/>
      <c r="K171" s="87"/>
    </row>
    <row r="172" spans="1:11" x14ac:dyDescent="0.25">
      <c r="A172" s="52"/>
      <c r="B172" s="121"/>
      <c r="C172" s="53"/>
      <c r="D172" s="118" t="s">
        <v>70</v>
      </c>
      <c r="E172" s="122" t="s">
        <v>7</v>
      </c>
      <c r="F172" s="123" t="s">
        <v>118</v>
      </c>
      <c r="G172" s="53"/>
      <c r="H172" s="124">
        <v>8.6419999999999995</v>
      </c>
      <c r="I172" s="53"/>
      <c r="J172" s="53"/>
      <c r="K172" s="87"/>
    </row>
    <row r="173" spans="1:11" x14ac:dyDescent="0.25">
      <c r="A173" s="52"/>
      <c r="B173" s="121"/>
      <c r="C173" s="53"/>
      <c r="D173" s="118" t="s">
        <v>70</v>
      </c>
      <c r="E173" s="122" t="s">
        <v>7</v>
      </c>
      <c r="F173" s="123" t="s">
        <v>119</v>
      </c>
      <c r="G173" s="53"/>
      <c r="H173" s="124">
        <v>6.976</v>
      </c>
      <c r="I173" s="53"/>
      <c r="J173" s="53"/>
      <c r="K173" s="87"/>
    </row>
    <row r="174" spans="1:11" x14ac:dyDescent="0.25">
      <c r="A174" s="52"/>
      <c r="B174" s="121"/>
      <c r="C174" s="53"/>
      <c r="D174" s="118" t="s">
        <v>70</v>
      </c>
      <c r="E174" s="122" t="s">
        <v>7</v>
      </c>
      <c r="F174" s="123" t="s">
        <v>120</v>
      </c>
      <c r="G174" s="53"/>
      <c r="H174" s="124">
        <v>9.6560000000000006</v>
      </c>
      <c r="I174" s="53"/>
      <c r="J174" s="53"/>
      <c r="K174" s="87"/>
    </row>
    <row r="175" spans="1:11" x14ac:dyDescent="0.25">
      <c r="A175" s="52"/>
      <c r="B175" s="121"/>
      <c r="C175" s="53"/>
      <c r="D175" s="118" t="s">
        <v>70</v>
      </c>
      <c r="E175" s="122" t="s">
        <v>7</v>
      </c>
      <c r="F175" s="123" t="s">
        <v>121</v>
      </c>
      <c r="G175" s="53"/>
      <c r="H175" s="124">
        <v>8.2929999999999993</v>
      </c>
      <c r="I175" s="53"/>
      <c r="J175" s="53"/>
      <c r="K175" s="87"/>
    </row>
    <row r="176" spans="1:11" x14ac:dyDescent="0.25">
      <c r="A176" s="52"/>
      <c r="B176" s="121"/>
      <c r="C176" s="53"/>
      <c r="D176" s="118" t="s">
        <v>70</v>
      </c>
      <c r="E176" s="122" t="s">
        <v>7</v>
      </c>
      <c r="F176" s="123" t="s">
        <v>122</v>
      </c>
      <c r="G176" s="53"/>
      <c r="H176" s="124">
        <v>13.68</v>
      </c>
      <c r="I176" s="53"/>
      <c r="J176" s="53"/>
      <c r="K176" s="87"/>
    </row>
    <row r="177" spans="1:11" x14ac:dyDescent="0.25">
      <c r="A177" s="52"/>
      <c r="B177" s="121"/>
      <c r="C177" s="53"/>
      <c r="D177" s="118" t="s">
        <v>70</v>
      </c>
      <c r="E177" s="122" t="s">
        <v>7</v>
      </c>
      <c r="F177" s="123" t="s">
        <v>123</v>
      </c>
      <c r="G177" s="53"/>
      <c r="H177" s="124">
        <v>18.7</v>
      </c>
      <c r="I177" s="53"/>
      <c r="J177" s="53"/>
      <c r="K177" s="87"/>
    </row>
    <row r="178" spans="1:11" x14ac:dyDescent="0.25">
      <c r="A178" s="52"/>
      <c r="B178" s="121"/>
      <c r="C178" s="53"/>
      <c r="D178" s="118" t="s">
        <v>70</v>
      </c>
      <c r="E178" s="122" t="s">
        <v>7</v>
      </c>
      <c r="F178" s="123" t="s">
        <v>124</v>
      </c>
      <c r="G178" s="53"/>
      <c r="H178" s="124">
        <v>19.32</v>
      </c>
      <c r="I178" s="53"/>
      <c r="J178" s="53"/>
      <c r="K178" s="87"/>
    </row>
    <row r="179" spans="1:11" x14ac:dyDescent="0.25">
      <c r="A179" s="52"/>
      <c r="B179" s="121"/>
      <c r="C179" s="53"/>
      <c r="D179" s="118" t="s">
        <v>70</v>
      </c>
      <c r="E179" s="122" t="s">
        <v>7</v>
      </c>
      <c r="F179" s="123" t="s">
        <v>125</v>
      </c>
      <c r="G179" s="53"/>
      <c r="H179" s="124">
        <v>8.8829999999999991</v>
      </c>
      <c r="I179" s="53"/>
      <c r="J179" s="53"/>
      <c r="K179" s="87"/>
    </row>
    <row r="180" spans="1:11" x14ac:dyDescent="0.25">
      <c r="A180" s="52"/>
      <c r="B180" s="121"/>
      <c r="C180" s="53"/>
      <c r="D180" s="118" t="s">
        <v>70</v>
      </c>
      <c r="E180" s="122" t="s">
        <v>7</v>
      </c>
      <c r="F180" s="123" t="s">
        <v>126</v>
      </c>
      <c r="G180" s="53"/>
      <c r="H180" s="124">
        <v>8.0640000000000001</v>
      </c>
      <c r="I180" s="53"/>
      <c r="J180" s="53"/>
      <c r="K180" s="87"/>
    </row>
    <row r="181" spans="1:11" x14ac:dyDescent="0.25">
      <c r="A181" s="52"/>
      <c r="B181" s="121"/>
      <c r="C181" s="53"/>
      <c r="D181" s="118" t="s">
        <v>70</v>
      </c>
      <c r="E181" s="122" t="s">
        <v>7</v>
      </c>
      <c r="F181" s="123" t="s">
        <v>127</v>
      </c>
      <c r="G181" s="53"/>
      <c r="H181" s="124">
        <v>10.1</v>
      </c>
      <c r="I181" s="53"/>
      <c r="J181" s="53"/>
      <c r="K181" s="87"/>
    </row>
    <row r="182" spans="1:11" x14ac:dyDescent="0.25">
      <c r="A182" s="52"/>
      <c r="B182" s="121"/>
      <c r="C182" s="53"/>
      <c r="D182" s="118" t="s">
        <v>70</v>
      </c>
      <c r="E182" s="122" t="s">
        <v>7</v>
      </c>
      <c r="F182" s="123" t="s">
        <v>128</v>
      </c>
      <c r="G182" s="53"/>
      <c r="H182" s="124">
        <v>5.88</v>
      </c>
      <c r="I182" s="53"/>
      <c r="J182" s="53"/>
      <c r="K182" s="87"/>
    </row>
    <row r="183" spans="1:11" x14ac:dyDescent="0.25">
      <c r="A183" s="52"/>
      <c r="B183" s="121"/>
      <c r="C183" s="53"/>
      <c r="D183" s="118" t="s">
        <v>70</v>
      </c>
      <c r="E183" s="122" t="s">
        <v>7</v>
      </c>
      <c r="F183" s="123" t="s">
        <v>129</v>
      </c>
      <c r="G183" s="53"/>
      <c r="H183" s="124">
        <v>3.899</v>
      </c>
      <c r="I183" s="53"/>
      <c r="J183" s="53"/>
      <c r="K183" s="87"/>
    </row>
    <row r="184" spans="1:11" x14ac:dyDescent="0.25">
      <c r="A184" s="52"/>
      <c r="B184" s="121"/>
      <c r="C184" s="53"/>
      <c r="D184" s="118" t="s">
        <v>70</v>
      </c>
      <c r="E184" s="122" t="s">
        <v>7</v>
      </c>
      <c r="F184" s="123" t="s">
        <v>130</v>
      </c>
      <c r="G184" s="53"/>
      <c r="H184" s="124">
        <v>8.9039999999999999</v>
      </c>
      <c r="I184" s="53"/>
      <c r="J184" s="53"/>
      <c r="K184" s="87"/>
    </row>
    <row r="185" spans="1:11" x14ac:dyDescent="0.25">
      <c r="A185" s="52"/>
      <c r="B185" s="121"/>
      <c r="C185" s="53"/>
      <c r="D185" s="118" t="s">
        <v>70</v>
      </c>
      <c r="E185" s="122" t="s">
        <v>7</v>
      </c>
      <c r="F185" s="123" t="s">
        <v>131</v>
      </c>
      <c r="G185" s="53"/>
      <c r="H185" s="124">
        <v>5.46</v>
      </c>
      <c r="I185" s="53"/>
      <c r="J185" s="53"/>
      <c r="K185" s="87"/>
    </row>
    <row r="186" spans="1:11" ht="22.5" x14ac:dyDescent="0.25">
      <c r="A186" s="52"/>
      <c r="B186" s="121"/>
      <c r="C186" s="53"/>
      <c r="D186" s="118" t="s">
        <v>70</v>
      </c>
      <c r="E186" s="122" t="s">
        <v>7</v>
      </c>
      <c r="F186" s="123" t="s">
        <v>132</v>
      </c>
      <c r="G186" s="53"/>
      <c r="H186" s="124">
        <v>1.8</v>
      </c>
      <c r="I186" s="53"/>
      <c r="J186" s="53"/>
      <c r="K186" s="87"/>
    </row>
    <row r="187" spans="1:11" x14ac:dyDescent="0.25">
      <c r="A187" s="54"/>
      <c r="B187" s="125"/>
      <c r="C187" s="55"/>
      <c r="D187" s="118" t="s">
        <v>70</v>
      </c>
      <c r="E187" s="126" t="s">
        <v>7</v>
      </c>
      <c r="F187" s="127" t="s">
        <v>81</v>
      </c>
      <c r="G187" s="55"/>
      <c r="H187" s="128">
        <v>265.67200000000003</v>
      </c>
      <c r="I187" s="55"/>
      <c r="J187" s="55"/>
      <c r="K187" s="87"/>
    </row>
    <row r="188" spans="1:11" ht="24" x14ac:dyDescent="0.25">
      <c r="A188" s="5"/>
      <c r="B188" s="84"/>
      <c r="C188" s="44" t="s">
        <v>133</v>
      </c>
      <c r="D188" s="44" t="s">
        <v>66</v>
      </c>
      <c r="E188" s="45" t="s">
        <v>134</v>
      </c>
      <c r="F188" s="46" t="s">
        <v>135</v>
      </c>
      <c r="G188" s="47" t="s">
        <v>76</v>
      </c>
      <c r="H188" s="48">
        <v>132.83600000000001</v>
      </c>
      <c r="I188" s="49">
        <v>0</v>
      </c>
      <c r="J188" s="49">
        <v>0</v>
      </c>
      <c r="K188" s="87"/>
    </row>
    <row r="189" spans="1:11" x14ac:dyDescent="0.25">
      <c r="A189" s="52"/>
      <c r="B189" s="121"/>
      <c r="C189" s="53"/>
      <c r="D189" s="118" t="s">
        <v>70</v>
      </c>
      <c r="E189" s="122" t="s">
        <v>7</v>
      </c>
      <c r="F189" s="123" t="s">
        <v>136</v>
      </c>
      <c r="G189" s="53"/>
      <c r="H189" s="124">
        <v>132.83600000000001</v>
      </c>
      <c r="I189" s="53"/>
      <c r="J189" s="53"/>
      <c r="K189" s="87"/>
    </row>
    <row r="190" spans="1:11" ht="24" x14ac:dyDescent="0.25">
      <c r="A190" s="5"/>
      <c r="B190" s="84"/>
      <c r="C190" s="44" t="s">
        <v>137</v>
      </c>
      <c r="D190" s="44" t="s">
        <v>66</v>
      </c>
      <c r="E190" s="45" t="s">
        <v>138</v>
      </c>
      <c r="F190" s="46" t="s">
        <v>139</v>
      </c>
      <c r="G190" s="47" t="s">
        <v>76</v>
      </c>
      <c r="H190" s="48">
        <v>87.066999999999993</v>
      </c>
      <c r="I190" s="49">
        <v>0</v>
      </c>
      <c r="J190" s="49">
        <v>0</v>
      </c>
      <c r="K190" s="87"/>
    </row>
    <row r="191" spans="1:11" ht="22.5" x14ac:dyDescent="0.25">
      <c r="A191" s="50"/>
      <c r="B191" s="117"/>
      <c r="C191" s="51"/>
      <c r="D191" s="118" t="s">
        <v>70</v>
      </c>
      <c r="E191" s="119" t="s">
        <v>7</v>
      </c>
      <c r="F191" s="120" t="s">
        <v>140</v>
      </c>
      <c r="G191" s="51"/>
      <c r="H191" s="119" t="s">
        <v>7</v>
      </c>
      <c r="I191" s="51"/>
      <c r="J191" s="51"/>
      <c r="K191" s="87"/>
    </row>
    <row r="192" spans="1:11" ht="22.5" x14ac:dyDescent="0.25">
      <c r="A192" s="50"/>
      <c r="B192" s="117"/>
      <c r="C192" s="51"/>
      <c r="D192" s="118" t="s">
        <v>70</v>
      </c>
      <c r="E192" s="119" t="s">
        <v>7</v>
      </c>
      <c r="F192" s="120" t="s">
        <v>141</v>
      </c>
      <c r="G192" s="51"/>
      <c r="H192" s="119" t="s">
        <v>7</v>
      </c>
      <c r="I192" s="51"/>
      <c r="J192" s="51"/>
      <c r="K192" s="87"/>
    </row>
    <row r="193" spans="1:11" x14ac:dyDescent="0.25">
      <c r="A193" s="52"/>
      <c r="B193" s="121"/>
      <c r="C193" s="53"/>
      <c r="D193" s="118" t="s">
        <v>70</v>
      </c>
      <c r="E193" s="122" t="s">
        <v>7</v>
      </c>
      <c r="F193" s="123" t="s">
        <v>112</v>
      </c>
      <c r="G193" s="53"/>
      <c r="H193" s="124">
        <v>7.9290000000000003</v>
      </c>
      <c r="I193" s="53"/>
      <c r="J193" s="53"/>
      <c r="K193" s="87"/>
    </row>
    <row r="194" spans="1:11" x14ac:dyDescent="0.25">
      <c r="A194" s="52"/>
      <c r="B194" s="121"/>
      <c r="C194" s="53"/>
      <c r="D194" s="118" t="s">
        <v>70</v>
      </c>
      <c r="E194" s="122" t="s">
        <v>7</v>
      </c>
      <c r="F194" s="123" t="s">
        <v>113</v>
      </c>
      <c r="G194" s="53"/>
      <c r="H194" s="124">
        <v>8.5679999999999996</v>
      </c>
      <c r="I194" s="53"/>
      <c r="J194" s="53"/>
      <c r="K194" s="87"/>
    </row>
    <row r="195" spans="1:11" x14ac:dyDescent="0.25">
      <c r="A195" s="52"/>
      <c r="B195" s="121"/>
      <c r="C195" s="53"/>
      <c r="D195" s="118" t="s">
        <v>70</v>
      </c>
      <c r="E195" s="122" t="s">
        <v>7</v>
      </c>
      <c r="F195" s="123" t="s">
        <v>114</v>
      </c>
      <c r="G195" s="53"/>
      <c r="H195" s="124">
        <v>11.48</v>
      </c>
      <c r="I195" s="53"/>
      <c r="J195" s="53"/>
      <c r="K195" s="87"/>
    </row>
    <row r="196" spans="1:11" x14ac:dyDescent="0.25">
      <c r="A196" s="52"/>
      <c r="B196" s="121"/>
      <c r="C196" s="53"/>
      <c r="D196" s="118" t="s">
        <v>70</v>
      </c>
      <c r="E196" s="122" t="s">
        <v>7</v>
      </c>
      <c r="F196" s="123" t="s">
        <v>115</v>
      </c>
      <c r="G196" s="53"/>
      <c r="H196" s="124">
        <v>6.5490000000000004</v>
      </c>
      <c r="I196" s="53"/>
      <c r="J196" s="53"/>
      <c r="K196" s="87"/>
    </row>
    <row r="197" spans="1:11" x14ac:dyDescent="0.25">
      <c r="A197" s="52"/>
      <c r="B197" s="121"/>
      <c r="C197" s="53"/>
      <c r="D197" s="118" t="s">
        <v>70</v>
      </c>
      <c r="E197" s="122" t="s">
        <v>7</v>
      </c>
      <c r="F197" s="123" t="s">
        <v>116</v>
      </c>
      <c r="G197" s="53"/>
      <c r="H197" s="124">
        <v>6.4139999999999997</v>
      </c>
      <c r="I197" s="53"/>
      <c r="J197" s="53"/>
      <c r="K197" s="87"/>
    </row>
    <row r="198" spans="1:11" x14ac:dyDescent="0.25">
      <c r="A198" s="52"/>
      <c r="B198" s="121"/>
      <c r="C198" s="53"/>
      <c r="D198" s="118" t="s">
        <v>70</v>
      </c>
      <c r="E198" s="122" t="s">
        <v>7</v>
      </c>
      <c r="F198" s="123" t="s">
        <v>117</v>
      </c>
      <c r="G198" s="53"/>
      <c r="H198" s="124">
        <v>12.56</v>
      </c>
      <c r="I198" s="53"/>
      <c r="J198" s="53"/>
      <c r="K198" s="87"/>
    </row>
    <row r="199" spans="1:11" x14ac:dyDescent="0.25">
      <c r="A199" s="52"/>
      <c r="B199" s="121"/>
      <c r="C199" s="53"/>
      <c r="D199" s="118" t="s">
        <v>70</v>
      </c>
      <c r="E199" s="122" t="s">
        <v>7</v>
      </c>
      <c r="F199" s="123" t="s">
        <v>118</v>
      </c>
      <c r="G199" s="53"/>
      <c r="H199" s="124">
        <v>8.6419999999999995</v>
      </c>
      <c r="I199" s="53"/>
      <c r="J199" s="53"/>
      <c r="K199" s="87"/>
    </row>
    <row r="200" spans="1:11" x14ac:dyDescent="0.25">
      <c r="A200" s="52"/>
      <c r="B200" s="121"/>
      <c r="C200" s="53"/>
      <c r="D200" s="118" t="s">
        <v>70</v>
      </c>
      <c r="E200" s="122" t="s">
        <v>7</v>
      </c>
      <c r="F200" s="123" t="s">
        <v>119</v>
      </c>
      <c r="G200" s="53"/>
      <c r="H200" s="124">
        <v>6.976</v>
      </c>
      <c r="I200" s="53"/>
      <c r="J200" s="53"/>
      <c r="K200" s="87"/>
    </row>
    <row r="201" spans="1:11" x14ac:dyDescent="0.25">
      <c r="A201" s="52"/>
      <c r="B201" s="121"/>
      <c r="C201" s="53"/>
      <c r="D201" s="118" t="s">
        <v>70</v>
      </c>
      <c r="E201" s="122" t="s">
        <v>7</v>
      </c>
      <c r="F201" s="123" t="s">
        <v>120</v>
      </c>
      <c r="G201" s="53"/>
      <c r="H201" s="124">
        <v>9.6560000000000006</v>
      </c>
      <c r="I201" s="53"/>
      <c r="J201" s="53"/>
      <c r="K201" s="87"/>
    </row>
    <row r="202" spans="1:11" x14ac:dyDescent="0.25">
      <c r="A202" s="52"/>
      <c r="B202" s="121"/>
      <c r="C202" s="53"/>
      <c r="D202" s="118" t="s">
        <v>70</v>
      </c>
      <c r="E202" s="122" t="s">
        <v>7</v>
      </c>
      <c r="F202" s="123" t="s">
        <v>121</v>
      </c>
      <c r="G202" s="53"/>
      <c r="H202" s="124">
        <v>8.2929999999999993</v>
      </c>
      <c r="I202" s="53"/>
      <c r="J202" s="53"/>
      <c r="K202" s="87"/>
    </row>
    <row r="203" spans="1:11" x14ac:dyDescent="0.25">
      <c r="A203" s="54"/>
      <c r="B203" s="125"/>
      <c r="C203" s="55"/>
      <c r="D203" s="118" t="s">
        <v>70</v>
      </c>
      <c r="E203" s="126" t="s">
        <v>7</v>
      </c>
      <c r="F203" s="127" t="s">
        <v>81</v>
      </c>
      <c r="G203" s="55"/>
      <c r="H203" s="128">
        <v>87.067000000000007</v>
      </c>
      <c r="I203" s="55"/>
      <c r="J203" s="55"/>
      <c r="K203" s="87"/>
    </row>
    <row r="204" spans="1:11" ht="24" x14ac:dyDescent="0.25">
      <c r="A204" s="5"/>
      <c r="B204" s="84"/>
      <c r="C204" s="44" t="s">
        <v>142</v>
      </c>
      <c r="D204" s="44" t="s">
        <v>66</v>
      </c>
      <c r="E204" s="45" t="s">
        <v>143</v>
      </c>
      <c r="F204" s="46" t="s">
        <v>144</v>
      </c>
      <c r="G204" s="47" t="s">
        <v>76</v>
      </c>
      <c r="H204" s="48">
        <v>243.92099999999999</v>
      </c>
      <c r="I204" s="49">
        <v>0</v>
      </c>
      <c r="J204" s="49">
        <v>0</v>
      </c>
      <c r="K204" s="87"/>
    </row>
    <row r="205" spans="1:11" ht="22.5" x14ac:dyDescent="0.25">
      <c r="A205" s="50"/>
      <c r="B205" s="117"/>
      <c r="C205" s="51"/>
      <c r="D205" s="118" t="s">
        <v>70</v>
      </c>
      <c r="E205" s="119" t="s">
        <v>7</v>
      </c>
      <c r="F205" s="120" t="s">
        <v>145</v>
      </c>
      <c r="G205" s="51"/>
      <c r="H205" s="119" t="s">
        <v>7</v>
      </c>
      <c r="I205" s="51"/>
      <c r="J205" s="51"/>
      <c r="K205" s="87"/>
    </row>
    <row r="206" spans="1:11" ht="22.5" x14ac:dyDescent="0.25">
      <c r="A206" s="50"/>
      <c r="B206" s="117"/>
      <c r="C206" s="51"/>
      <c r="D206" s="118" t="s">
        <v>70</v>
      </c>
      <c r="E206" s="119" t="s">
        <v>7</v>
      </c>
      <c r="F206" s="120" t="s">
        <v>146</v>
      </c>
      <c r="G206" s="51"/>
      <c r="H206" s="119" t="s">
        <v>7</v>
      </c>
      <c r="I206" s="51"/>
      <c r="J206" s="51"/>
      <c r="K206" s="87"/>
    </row>
    <row r="207" spans="1:11" x14ac:dyDescent="0.25">
      <c r="A207" s="52"/>
      <c r="B207" s="121"/>
      <c r="C207" s="53"/>
      <c r="D207" s="118" t="s">
        <v>70</v>
      </c>
      <c r="E207" s="122" t="s">
        <v>7</v>
      </c>
      <c r="F207" s="123" t="s">
        <v>147</v>
      </c>
      <c r="G207" s="53"/>
      <c r="H207" s="124">
        <v>2.879</v>
      </c>
      <c r="I207" s="53"/>
      <c r="J207" s="53"/>
      <c r="K207" s="87"/>
    </row>
    <row r="208" spans="1:11" x14ac:dyDescent="0.25">
      <c r="A208" s="52"/>
      <c r="B208" s="121"/>
      <c r="C208" s="53"/>
      <c r="D208" s="118" t="s">
        <v>70</v>
      </c>
      <c r="E208" s="122" t="s">
        <v>7</v>
      </c>
      <c r="F208" s="123" t="s">
        <v>148</v>
      </c>
      <c r="G208" s="53"/>
      <c r="H208" s="124">
        <v>14.04</v>
      </c>
      <c r="I208" s="53"/>
      <c r="J208" s="53"/>
      <c r="K208" s="87"/>
    </row>
    <row r="209" spans="1:11" x14ac:dyDescent="0.25">
      <c r="A209" s="52"/>
      <c r="B209" s="121"/>
      <c r="C209" s="53"/>
      <c r="D209" s="118" t="s">
        <v>70</v>
      </c>
      <c r="E209" s="122" t="s">
        <v>7</v>
      </c>
      <c r="F209" s="123" t="s">
        <v>149</v>
      </c>
      <c r="G209" s="53"/>
      <c r="H209" s="124">
        <v>36.119999999999997</v>
      </c>
      <c r="I209" s="53"/>
      <c r="J209" s="53"/>
      <c r="K209" s="87"/>
    </row>
    <row r="210" spans="1:11" x14ac:dyDescent="0.25">
      <c r="A210" s="52"/>
      <c r="B210" s="121"/>
      <c r="C210" s="53"/>
      <c r="D210" s="118" t="s">
        <v>70</v>
      </c>
      <c r="E210" s="122" t="s">
        <v>7</v>
      </c>
      <c r="F210" s="123" t="s">
        <v>150</v>
      </c>
      <c r="G210" s="53"/>
      <c r="H210" s="124">
        <v>29.323</v>
      </c>
      <c r="I210" s="53"/>
      <c r="J210" s="53"/>
      <c r="K210" s="87"/>
    </row>
    <row r="211" spans="1:11" x14ac:dyDescent="0.25">
      <c r="A211" s="52"/>
      <c r="B211" s="121"/>
      <c r="C211" s="53"/>
      <c r="D211" s="118" t="s">
        <v>70</v>
      </c>
      <c r="E211" s="122" t="s">
        <v>7</v>
      </c>
      <c r="F211" s="123" t="s">
        <v>151</v>
      </c>
      <c r="G211" s="53"/>
      <c r="H211" s="124">
        <v>35.497</v>
      </c>
      <c r="I211" s="53"/>
      <c r="J211" s="53"/>
      <c r="K211" s="87"/>
    </row>
    <row r="212" spans="1:11" x14ac:dyDescent="0.25">
      <c r="A212" s="52"/>
      <c r="B212" s="121"/>
      <c r="C212" s="53"/>
      <c r="D212" s="118" t="s">
        <v>70</v>
      </c>
      <c r="E212" s="122" t="s">
        <v>7</v>
      </c>
      <c r="F212" s="123" t="s">
        <v>152</v>
      </c>
      <c r="G212" s="53"/>
      <c r="H212" s="124">
        <v>63.427999999999997</v>
      </c>
      <c r="I212" s="53"/>
      <c r="J212" s="53"/>
      <c r="K212" s="87"/>
    </row>
    <row r="213" spans="1:11" x14ac:dyDescent="0.25">
      <c r="A213" s="52"/>
      <c r="B213" s="121"/>
      <c r="C213" s="53"/>
      <c r="D213" s="118" t="s">
        <v>70</v>
      </c>
      <c r="E213" s="122" t="s">
        <v>7</v>
      </c>
      <c r="F213" s="123" t="s">
        <v>153</v>
      </c>
      <c r="G213" s="53"/>
      <c r="H213" s="124">
        <v>31.439</v>
      </c>
      <c r="I213" s="53"/>
      <c r="J213" s="53"/>
      <c r="K213" s="87"/>
    </row>
    <row r="214" spans="1:11" x14ac:dyDescent="0.25">
      <c r="A214" s="52"/>
      <c r="B214" s="121"/>
      <c r="C214" s="53"/>
      <c r="D214" s="118" t="s">
        <v>70</v>
      </c>
      <c r="E214" s="122" t="s">
        <v>7</v>
      </c>
      <c r="F214" s="123" t="s">
        <v>154</v>
      </c>
      <c r="G214" s="53"/>
      <c r="H214" s="124">
        <v>17.664000000000001</v>
      </c>
      <c r="I214" s="53"/>
      <c r="J214" s="53"/>
      <c r="K214" s="87"/>
    </row>
    <row r="215" spans="1:11" x14ac:dyDescent="0.25">
      <c r="A215" s="52"/>
      <c r="B215" s="121"/>
      <c r="C215" s="53"/>
      <c r="D215" s="118" t="s">
        <v>70</v>
      </c>
      <c r="E215" s="122" t="s">
        <v>7</v>
      </c>
      <c r="F215" s="123" t="s">
        <v>155</v>
      </c>
      <c r="G215" s="53"/>
      <c r="H215" s="124">
        <v>12.988</v>
      </c>
      <c r="I215" s="53"/>
      <c r="J215" s="53"/>
      <c r="K215" s="87"/>
    </row>
    <row r="216" spans="1:11" x14ac:dyDescent="0.25">
      <c r="A216" s="52"/>
      <c r="B216" s="121"/>
      <c r="C216" s="53"/>
      <c r="D216" s="118" t="s">
        <v>70</v>
      </c>
      <c r="E216" s="122" t="s">
        <v>7</v>
      </c>
      <c r="F216" s="123" t="s">
        <v>156</v>
      </c>
      <c r="G216" s="53"/>
      <c r="H216" s="124">
        <v>0.54300000000000004</v>
      </c>
      <c r="I216" s="53"/>
      <c r="J216" s="53"/>
      <c r="K216" s="87"/>
    </row>
    <row r="217" spans="1:11" x14ac:dyDescent="0.25">
      <c r="A217" s="54"/>
      <c r="B217" s="125"/>
      <c r="C217" s="55"/>
      <c r="D217" s="118" t="s">
        <v>70</v>
      </c>
      <c r="E217" s="126" t="s">
        <v>7</v>
      </c>
      <c r="F217" s="127" t="s">
        <v>81</v>
      </c>
      <c r="G217" s="55"/>
      <c r="H217" s="128">
        <v>243.92099999999999</v>
      </c>
      <c r="I217" s="55"/>
      <c r="J217" s="55"/>
      <c r="K217" s="87"/>
    </row>
    <row r="218" spans="1:11" x14ac:dyDescent="0.25">
      <c r="A218" s="5"/>
      <c r="B218" s="84"/>
      <c r="C218" s="44" t="s">
        <v>157</v>
      </c>
      <c r="D218" s="44" t="s">
        <v>66</v>
      </c>
      <c r="E218" s="45" t="s">
        <v>158</v>
      </c>
      <c r="F218" s="46" t="s">
        <v>159</v>
      </c>
      <c r="G218" s="47" t="s">
        <v>76</v>
      </c>
      <c r="H218" s="48">
        <v>87.066999999999993</v>
      </c>
      <c r="I218" s="49">
        <v>0</v>
      </c>
      <c r="J218" s="49">
        <v>0</v>
      </c>
      <c r="K218" s="87"/>
    </row>
    <row r="219" spans="1:11" ht="22.5" x14ac:dyDescent="0.25">
      <c r="A219" s="50"/>
      <c r="B219" s="117"/>
      <c r="C219" s="51"/>
      <c r="D219" s="118" t="s">
        <v>70</v>
      </c>
      <c r="E219" s="119" t="s">
        <v>7</v>
      </c>
      <c r="F219" s="120" t="s">
        <v>160</v>
      </c>
      <c r="G219" s="51"/>
      <c r="H219" s="119" t="s">
        <v>7</v>
      </c>
      <c r="I219" s="51"/>
      <c r="J219" s="51"/>
      <c r="K219" s="87"/>
    </row>
    <row r="220" spans="1:11" x14ac:dyDescent="0.25">
      <c r="A220" s="52"/>
      <c r="B220" s="121"/>
      <c r="C220" s="53"/>
      <c r="D220" s="118" t="s">
        <v>70</v>
      </c>
      <c r="E220" s="122" t="s">
        <v>7</v>
      </c>
      <c r="F220" s="123" t="s">
        <v>161</v>
      </c>
      <c r="G220" s="53"/>
      <c r="H220" s="124">
        <v>87.066999999999993</v>
      </c>
      <c r="I220" s="53"/>
      <c r="J220" s="53"/>
      <c r="K220" s="87"/>
    </row>
    <row r="221" spans="1:11" ht="24" x14ac:dyDescent="0.25">
      <c r="A221" s="5"/>
      <c r="B221" s="84"/>
      <c r="C221" s="44" t="s">
        <v>162</v>
      </c>
      <c r="D221" s="44" t="s">
        <v>66</v>
      </c>
      <c r="E221" s="45" t="s">
        <v>163</v>
      </c>
      <c r="F221" s="46" t="s">
        <v>164</v>
      </c>
      <c r="G221" s="47" t="s">
        <v>76</v>
      </c>
      <c r="H221" s="48">
        <v>17.978999999999999</v>
      </c>
      <c r="I221" s="49">
        <v>0</v>
      </c>
      <c r="J221" s="49">
        <v>0</v>
      </c>
      <c r="K221" s="87"/>
    </row>
    <row r="222" spans="1:11" ht="33.75" x14ac:dyDescent="0.25">
      <c r="A222" s="50"/>
      <c r="B222" s="117"/>
      <c r="C222" s="51"/>
      <c r="D222" s="118" t="s">
        <v>70</v>
      </c>
      <c r="E222" s="119" t="s">
        <v>7</v>
      </c>
      <c r="F222" s="120" t="s">
        <v>165</v>
      </c>
      <c r="G222" s="51"/>
      <c r="H222" s="119" t="s">
        <v>7</v>
      </c>
      <c r="I222" s="51"/>
      <c r="J222" s="51"/>
      <c r="K222" s="87"/>
    </row>
    <row r="223" spans="1:11" ht="22.5" x14ac:dyDescent="0.25">
      <c r="A223" s="52"/>
      <c r="B223" s="121"/>
      <c r="C223" s="53"/>
      <c r="D223" s="118" t="s">
        <v>70</v>
      </c>
      <c r="E223" s="122" t="s">
        <v>7</v>
      </c>
      <c r="F223" s="123" t="s">
        <v>166</v>
      </c>
      <c r="G223" s="53"/>
      <c r="H223" s="124">
        <v>17.978999999999999</v>
      </c>
      <c r="I223" s="53"/>
      <c r="J223" s="53"/>
      <c r="K223" s="87"/>
    </row>
    <row r="224" spans="1:11" x14ac:dyDescent="0.25">
      <c r="A224" s="5"/>
      <c r="B224" s="84"/>
      <c r="C224" s="44" t="s">
        <v>167</v>
      </c>
      <c r="D224" s="44" t="s">
        <v>66</v>
      </c>
      <c r="E224" s="45" t="s">
        <v>168</v>
      </c>
      <c r="F224" s="46" t="s">
        <v>169</v>
      </c>
      <c r="G224" s="47" t="s">
        <v>69</v>
      </c>
      <c r="H224" s="48">
        <v>26</v>
      </c>
      <c r="I224" s="49">
        <v>0</v>
      </c>
      <c r="J224" s="49">
        <v>0</v>
      </c>
      <c r="K224" s="87"/>
    </row>
    <row r="225" spans="1:11" x14ac:dyDescent="0.25">
      <c r="A225" s="52"/>
      <c r="B225" s="121"/>
      <c r="C225" s="53"/>
      <c r="D225" s="118" t="s">
        <v>70</v>
      </c>
      <c r="E225" s="122" t="s">
        <v>7</v>
      </c>
      <c r="F225" s="123" t="s">
        <v>170</v>
      </c>
      <c r="G225" s="53"/>
      <c r="H225" s="124">
        <v>26</v>
      </c>
      <c r="I225" s="53"/>
      <c r="J225" s="53"/>
      <c r="K225" s="87"/>
    </row>
    <row r="226" spans="1:11" ht="24" x14ac:dyDescent="0.25">
      <c r="A226" s="5"/>
      <c r="B226" s="84"/>
      <c r="C226" s="44" t="s">
        <v>171</v>
      </c>
      <c r="D226" s="44" t="s">
        <v>66</v>
      </c>
      <c r="E226" s="45" t="s">
        <v>172</v>
      </c>
      <c r="F226" s="46" t="s">
        <v>173</v>
      </c>
      <c r="G226" s="47" t="s">
        <v>76</v>
      </c>
      <c r="H226" s="48">
        <v>265.67200000000003</v>
      </c>
      <c r="I226" s="49">
        <v>0</v>
      </c>
      <c r="J226" s="49">
        <v>0</v>
      </c>
      <c r="K226" s="87"/>
    </row>
    <row r="227" spans="1:11" x14ac:dyDescent="0.25">
      <c r="A227" s="50"/>
      <c r="B227" s="117"/>
      <c r="C227" s="51"/>
      <c r="D227" s="118" t="s">
        <v>70</v>
      </c>
      <c r="E227" s="119" t="s">
        <v>7</v>
      </c>
      <c r="F227" s="120" t="s">
        <v>174</v>
      </c>
      <c r="G227" s="51"/>
      <c r="H227" s="119" t="s">
        <v>7</v>
      </c>
      <c r="I227" s="51"/>
      <c r="J227" s="51"/>
      <c r="K227" s="87"/>
    </row>
    <row r="228" spans="1:11" x14ac:dyDescent="0.25">
      <c r="A228" s="52"/>
      <c r="B228" s="121"/>
      <c r="C228" s="53"/>
      <c r="D228" s="118" t="s">
        <v>70</v>
      </c>
      <c r="E228" s="122" t="s">
        <v>7</v>
      </c>
      <c r="F228" s="123" t="s">
        <v>175</v>
      </c>
      <c r="G228" s="53"/>
      <c r="H228" s="124">
        <v>265.67200000000003</v>
      </c>
      <c r="I228" s="53"/>
      <c r="J228" s="53"/>
      <c r="K228" s="87"/>
    </row>
    <row r="229" spans="1:11" x14ac:dyDescent="0.25">
      <c r="A229" s="5"/>
      <c r="B229" s="84"/>
      <c r="C229" s="44" t="s">
        <v>176</v>
      </c>
      <c r="D229" s="44" t="s">
        <v>66</v>
      </c>
      <c r="E229" s="45" t="s">
        <v>177</v>
      </c>
      <c r="F229" s="46" t="s">
        <v>178</v>
      </c>
      <c r="G229" s="47" t="s">
        <v>76</v>
      </c>
      <c r="H229" s="48">
        <v>265.67200000000003</v>
      </c>
      <c r="I229" s="49">
        <v>0</v>
      </c>
      <c r="J229" s="49">
        <v>0</v>
      </c>
      <c r="K229" s="87"/>
    </row>
    <row r="230" spans="1:11" x14ac:dyDescent="0.25">
      <c r="A230" s="52"/>
      <c r="B230" s="121"/>
      <c r="C230" s="53"/>
      <c r="D230" s="118" t="s">
        <v>70</v>
      </c>
      <c r="E230" s="122" t="s">
        <v>7</v>
      </c>
      <c r="F230" s="123" t="s">
        <v>179</v>
      </c>
      <c r="G230" s="53"/>
      <c r="H230" s="124">
        <v>265.67200000000003</v>
      </c>
      <c r="I230" s="53"/>
      <c r="J230" s="53"/>
      <c r="K230" s="87"/>
    </row>
    <row r="231" spans="1:11" x14ac:dyDescent="0.25">
      <c r="A231" s="5"/>
      <c r="B231" s="84"/>
      <c r="C231" s="44" t="s">
        <v>180</v>
      </c>
      <c r="D231" s="44" t="s">
        <v>66</v>
      </c>
      <c r="E231" s="45" t="s">
        <v>181</v>
      </c>
      <c r="F231" s="46" t="s">
        <v>182</v>
      </c>
      <c r="G231" s="47" t="s">
        <v>69</v>
      </c>
      <c r="H231" s="48">
        <v>26</v>
      </c>
      <c r="I231" s="49">
        <v>0</v>
      </c>
      <c r="J231" s="49">
        <v>0</v>
      </c>
      <c r="K231" s="87"/>
    </row>
    <row r="232" spans="1:11" ht="22.5" x14ac:dyDescent="0.25">
      <c r="A232" s="52"/>
      <c r="B232" s="121"/>
      <c r="C232" s="53"/>
      <c r="D232" s="118" t="s">
        <v>70</v>
      </c>
      <c r="E232" s="122" t="s">
        <v>7</v>
      </c>
      <c r="F232" s="123" t="s">
        <v>183</v>
      </c>
      <c r="G232" s="53"/>
      <c r="H232" s="124">
        <v>26</v>
      </c>
      <c r="I232" s="53"/>
      <c r="J232" s="53"/>
      <c r="K232" s="87"/>
    </row>
    <row r="233" spans="1:11" ht="24" x14ac:dyDescent="0.25">
      <c r="A233" s="5"/>
      <c r="B233" s="84"/>
      <c r="C233" s="44" t="s">
        <v>184</v>
      </c>
      <c r="D233" s="44" t="s">
        <v>66</v>
      </c>
      <c r="E233" s="45" t="s">
        <v>185</v>
      </c>
      <c r="F233" s="46" t="s">
        <v>186</v>
      </c>
      <c r="G233" s="47" t="s">
        <v>187</v>
      </c>
      <c r="H233" s="48">
        <v>1570.077</v>
      </c>
      <c r="I233" s="49">
        <v>0</v>
      </c>
      <c r="J233" s="49">
        <v>0</v>
      </c>
      <c r="K233" s="87"/>
    </row>
    <row r="234" spans="1:11" x14ac:dyDescent="0.25">
      <c r="A234" s="52"/>
      <c r="B234" s="121"/>
      <c r="C234" s="53"/>
      <c r="D234" s="118" t="s">
        <v>70</v>
      </c>
      <c r="E234" s="122" t="s">
        <v>7</v>
      </c>
      <c r="F234" s="123" t="s">
        <v>188</v>
      </c>
      <c r="G234" s="53"/>
      <c r="H234" s="124">
        <v>1570.077</v>
      </c>
      <c r="I234" s="53"/>
      <c r="J234" s="53"/>
      <c r="K234" s="87"/>
    </row>
    <row r="235" spans="1:11" x14ac:dyDescent="0.25">
      <c r="A235" s="5"/>
      <c r="B235" s="84"/>
      <c r="C235" s="56" t="s">
        <v>189</v>
      </c>
      <c r="D235" s="56" t="s">
        <v>190</v>
      </c>
      <c r="E235" s="57" t="s">
        <v>191</v>
      </c>
      <c r="F235" s="58" t="s">
        <v>192</v>
      </c>
      <c r="G235" s="59" t="s">
        <v>193</v>
      </c>
      <c r="H235" s="60">
        <v>23.550999999999998</v>
      </c>
      <c r="I235" s="61">
        <v>0</v>
      </c>
      <c r="J235" s="61">
        <v>0</v>
      </c>
      <c r="K235" s="87"/>
    </row>
    <row r="236" spans="1:11" x14ac:dyDescent="0.25">
      <c r="A236" s="52"/>
      <c r="B236" s="121"/>
      <c r="C236" s="53"/>
      <c r="D236" s="118" t="s">
        <v>70</v>
      </c>
      <c r="E236" s="122" t="s">
        <v>7</v>
      </c>
      <c r="F236" s="123" t="s">
        <v>194</v>
      </c>
      <c r="G236" s="53"/>
      <c r="H236" s="124">
        <v>23.550999999999998</v>
      </c>
      <c r="I236" s="53"/>
      <c r="J236" s="53"/>
      <c r="K236" s="87"/>
    </row>
    <row r="237" spans="1:11" x14ac:dyDescent="0.25">
      <c r="A237" s="5"/>
      <c r="B237" s="84"/>
      <c r="C237" s="44" t="s">
        <v>195</v>
      </c>
      <c r="D237" s="44" t="s">
        <v>66</v>
      </c>
      <c r="E237" s="45" t="s">
        <v>196</v>
      </c>
      <c r="F237" s="46" t="s">
        <v>197</v>
      </c>
      <c r="G237" s="47" t="s">
        <v>187</v>
      </c>
      <c r="H237" s="48">
        <v>1570.077</v>
      </c>
      <c r="I237" s="49">
        <v>0</v>
      </c>
      <c r="J237" s="49">
        <v>0</v>
      </c>
      <c r="K237" s="87"/>
    </row>
    <row r="238" spans="1:11" ht="22.5" x14ac:dyDescent="0.25">
      <c r="A238" s="50"/>
      <c r="B238" s="117"/>
      <c r="C238" s="51"/>
      <c r="D238" s="118" t="s">
        <v>70</v>
      </c>
      <c r="E238" s="119" t="s">
        <v>7</v>
      </c>
      <c r="F238" s="120" t="s">
        <v>198</v>
      </c>
      <c r="G238" s="51"/>
      <c r="H238" s="119" t="s">
        <v>7</v>
      </c>
      <c r="I238" s="51"/>
      <c r="J238" s="51"/>
      <c r="K238" s="87"/>
    </row>
    <row r="239" spans="1:11" x14ac:dyDescent="0.25">
      <c r="A239" s="52"/>
      <c r="B239" s="121"/>
      <c r="C239" s="53"/>
      <c r="D239" s="118" t="s">
        <v>70</v>
      </c>
      <c r="E239" s="122" t="s">
        <v>7</v>
      </c>
      <c r="F239" s="123" t="s">
        <v>199</v>
      </c>
      <c r="G239" s="53"/>
      <c r="H239" s="124">
        <v>1.998</v>
      </c>
      <c r="I239" s="53"/>
      <c r="J239" s="53"/>
      <c r="K239" s="87"/>
    </row>
    <row r="240" spans="1:11" x14ac:dyDescent="0.25">
      <c r="A240" s="52"/>
      <c r="B240" s="121"/>
      <c r="C240" s="53"/>
      <c r="D240" s="118" t="s">
        <v>70</v>
      </c>
      <c r="E240" s="122" t="s">
        <v>7</v>
      </c>
      <c r="F240" s="123" t="s">
        <v>200</v>
      </c>
      <c r="G240" s="53"/>
      <c r="H240" s="124">
        <v>7.5</v>
      </c>
      <c r="I240" s="53"/>
      <c r="J240" s="53"/>
      <c r="K240" s="87"/>
    </row>
    <row r="241" spans="1:11" x14ac:dyDescent="0.25">
      <c r="A241" s="52"/>
      <c r="B241" s="121"/>
      <c r="C241" s="53"/>
      <c r="D241" s="118" t="s">
        <v>70</v>
      </c>
      <c r="E241" s="122" t="s">
        <v>7</v>
      </c>
      <c r="F241" s="123" t="s">
        <v>92</v>
      </c>
      <c r="G241" s="53"/>
      <c r="H241" s="124">
        <v>0</v>
      </c>
      <c r="I241" s="53"/>
      <c r="J241" s="53"/>
      <c r="K241" s="87"/>
    </row>
    <row r="242" spans="1:11" x14ac:dyDescent="0.25">
      <c r="A242" s="52"/>
      <c r="B242" s="121"/>
      <c r="C242" s="53"/>
      <c r="D242" s="118" t="s">
        <v>70</v>
      </c>
      <c r="E242" s="122" t="s">
        <v>7</v>
      </c>
      <c r="F242" s="123" t="s">
        <v>201</v>
      </c>
      <c r="G242" s="53"/>
      <c r="H242" s="124">
        <v>10.427</v>
      </c>
      <c r="I242" s="53"/>
      <c r="J242" s="53"/>
      <c r="K242" s="87"/>
    </row>
    <row r="243" spans="1:11" x14ac:dyDescent="0.25">
      <c r="A243" s="52"/>
      <c r="B243" s="121"/>
      <c r="C243" s="53"/>
      <c r="D243" s="118" t="s">
        <v>70</v>
      </c>
      <c r="E243" s="122" t="s">
        <v>7</v>
      </c>
      <c r="F243" s="123" t="s">
        <v>202</v>
      </c>
      <c r="G243" s="53"/>
      <c r="H243" s="124">
        <v>28.361999999999998</v>
      </c>
      <c r="I243" s="53"/>
      <c r="J243" s="53"/>
      <c r="K243" s="87"/>
    </row>
    <row r="244" spans="1:11" x14ac:dyDescent="0.25">
      <c r="A244" s="52"/>
      <c r="B244" s="121"/>
      <c r="C244" s="53"/>
      <c r="D244" s="118" t="s">
        <v>70</v>
      </c>
      <c r="E244" s="122" t="s">
        <v>7</v>
      </c>
      <c r="F244" s="123" t="s">
        <v>203</v>
      </c>
      <c r="G244" s="53"/>
      <c r="H244" s="124">
        <v>38.142000000000003</v>
      </c>
      <c r="I244" s="53"/>
      <c r="J244" s="53"/>
      <c r="K244" s="87"/>
    </row>
    <row r="245" spans="1:11" x14ac:dyDescent="0.25">
      <c r="A245" s="52"/>
      <c r="B245" s="121"/>
      <c r="C245" s="53"/>
      <c r="D245" s="118" t="s">
        <v>70</v>
      </c>
      <c r="E245" s="122" t="s">
        <v>7</v>
      </c>
      <c r="F245" s="123" t="s">
        <v>204</v>
      </c>
      <c r="G245" s="53"/>
      <c r="H245" s="124">
        <v>46.08</v>
      </c>
      <c r="I245" s="53"/>
      <c r="J245" s="53"/>
      <c r="K245" s="87"/>
    </row>
    <row r="246" spans="1:11" x14ac:dyDescent="0.25">
      <c r="A246" s="52"/>
      <c r="B246" s="121"/>
      <c r="C246" s="53"/>
      <c r="D246" s="118" t="s">
        <v>70</v>
      </c>
      <c r="E246" s="122" t="s">
        <v>7</v>
      </c>
      <c r="F246" s="123" t="s">
        <v>205</v>
      </c>
      <c r="G246" s="53"/>
      <c r="H246" s="124">
        <v>44.085999999999999</v>
      </c>
      <c r="I246" s="53"/>
      <c r="J246" s="53"/>
      <c r="K246" s="87"/>
    </row>
    <row r="247" spans="1:11" x14ac:dyDescent="0.25">
      <c r="A247" s="52"/>
      <c r="B247" s="121"/>
      <c r="C247" s="53"/>
      <c r="D247" s="118" t="s">
        <v>70</v>
      </c>
      <c r="E247" s="122" t="s">
        <v>7</v>
      </c>
      <c r="F247" s="123" t="s">
        <v>206</v>
      </c>
      <c r="G247" s="53"/>
      <c r="H247" s="124">
        <v>44.997999999999998</v>
      </c>
      <c r="I247" s="53"/>
      <c r="J247" s="53"/>
      <c r="K247" s="87"/>
    </row>
    <row r="248" spans="1:11" x14ac:dyDescent="0.25">
      <c r="A248" s="52"/>
      <c r="B248" s="121"/>
      <c r="C248" s="53"/>
      <c r="D248" s="118" t="s">
        <v>70</v>
      </c>
      <c r="E248" s="122" t="s">
        <v>7</v>
      </c>
      <c r="F248" s="123" t="s">
        <v>207</v>
      </c>
      <c r="G248" s="53"/>
      <c r="H248" s="124">
        <v>41.634</v>
      </c>
      <c r="I248" s="53"/>
      <c r="J248" s="53"/>
      <c r="K248" s="87"/>
    </row>
    <row r="249" spans="1:11" x14ac:dyDescent="0.25">
      <c r="A249" s="52"/>
      <c r="B249" s="121"/>
      <c r="C249" s="53"/>
      <c r="D249" s="118" t="s">
        <v>70</v>
      </c>
      <c r="E249" s="122" t="s">
        <v>7</v>
      </c>
      <c r="F249" s="123" t="s">
        <v>208</v>
      </c>
      <c r="G249" s="53"/>
      <c r="H249" s="124">
        <v>30.19</v>
      </c>
      <c r="I249" s="53"/>
      <c r="J249" s="53"/>
      <c r="K249" s="87"/>
    </row>
    <row r="250" spans="1:11" x14ac:dyDescent="0.25">
      <c r="A250" s="52"/>
      <c r="B250" s="121"/>
      <c r="C250" s="53"/>
      <c r="D250" s="118" t="s">
        <v>70</v>
      </c>
      <c r="E250" s="122" t="s">
        <v>7</v>
      </c>
      <c r="F250" s="123" t="s">
        <v>209</v>
      </c>
      <c r="G250" s="53"/>
      <c r="H250" s="124">
        <v>41.070999999999998</v>
      </c>
      <c r="I250" s="53"/>
      <c r="J250" s="53"/>
      <c r="K250" s="87"/>
    </row>
    <row r="251" spans="1:11" x14ac:dyDescent="0.25">
      <c r="A251" s="52"/>
      <c r="B251" s="121"/>
      <c r="C251" s="53"/>
      <c r="D251" s="118" t="s">
        <v>70</v>
      </c>
      <c r="E251" s="122" t="s">
        <v>7</v>
      </c>
      <c r="F251" s="123" t="s">
        <v>210</v>
      </c>
      <c r="G251" s="53"/>
      <c r="H251" s="124">
        <v>45.523000000000003</v>
      </c>
      <c r="I251" s="53"/>
      <c r="J251" s="53"/>
      <c r="K251" s="87"/>
    </row>
    <row r="252" spans="1:11" x14ac:dyDescent="0.25">
      <c r="A252" s="52"/>
      <c r="B252" s="121"/>
      <c r="C252" s="53"/>
      <c r="D252" s="118" t="s">
        <v>70</v>
      </c>
      <c r="E252" s="122" t="s">
        <v>7</v>
      </c>
      <c r="F252" s="123" t="s">
        <v>211</v>
      </c>
      <c r="G252" s="53"/>
      <c r="H252" s="124">
        <v>48.356000000000002</v>
      </c>
      <c r="I252" s="53"/>
      <c r="J252" s="53"/>
      <c r="K252" s="87"/>
    </row>
    <row r="253" spans="1:11" x14ac:dyDescent="0.25">
      <c r="A253" s="52"/>
      <c r="B253" s="121"/>
      <c r="C253" s="53"/>
      <c r="D253" s="118" t="s">
        <v>70</v>
      </c>
      <c r="E253" s="122" t="s">
        <v>7</v>
      </c>
      <c r="F253" s="123" t="s">
        <v>212</v>
      </c>
      <c r="G253" s="53"/>
      <c r="H253" s="124">
        <v>35.411000000000001</v>
      </c>
      <c r="I253" s="53"/>
      <c r="J253" s="53"/>
      <c r="K253" s="87"/>
    </row>
    <row r="254" spans="1:11" x14ac:dyDescent="0.25">
      <c r="A254" s="52"/>
      <c r="B254" s="121"/>
      <c r="C254" s="53"/>
      <c r="D254" s="118" t="s">
        <v>70</v>
      </c>
      <c r="E254" s="122" t="s">
        <v>7</v>
      </c>
      <c r="F254" s="123" t="s">
        <v>213</v>
      </c>
      <c r="G254" s="53"/>
      <c r="H254" s="124">
        <v>37.152000000000001</v>
      </c>
      <c r="I254" s="53"/>
      <c r="J254" s="53"/>
      <c r="K254" s="87"/>
    </row>
    <row r="255" spans="1:11" x14ac:dyDescent="0.25">
      <c r="A255" s="52"/>
      <c r="B255" s="121"/>
      <c r="C255" s="53"/>
      <c r="D255" s="118" t="s">
        <v>70</v>
      </c>
      <c r="E255" s="122" t="s">
        <v>7</v>
      </c>
      <c r="F255" s="123" t="s">
        <v>214</v>
      </c>
      <c r="G255" s="53"/>
      <c r="H255" s="124">
        <v>39.857999999999997</v>
      </c>
      <c r="I255" s="53"/>
      <c r="J255" s="53"/>
      <c r="K255" s="87"/>
    </row>
    <row r="256" spans="1:11" x14ac:dyDescent="0.25">
      <c r="A256" s="52"/>
      <c r="B256" s="121"/>
      <c r="C256" s="53"/>
      <c r="D256" s="118" t="s">
        <v>70</v>
      </c>
      <c r="E256" s="122" t="s">
        <v>7</v>
      </c>
      <c r="F256" s="123" t="s">
        <v>215</v>
      </c>
      <c r="G256" s="53"/>
      <c r="H256" s="124">
        <v>17.52</v>
      </c>
      <c r="I256" s="53"/>
      <c r="J256" s="53"/>
      <c r="K256" s="87"/>
    </row>
    <row r="257" spans="1:11" x14ac:dyDescent="0.25">
      <c r="A257" s="52"/>
      <c r="B257" s="121"/>
      <c r="C257" s="53"/>
      <c r="D257" s="118" t="s">
        <v>70</v>
      </c>
      <c r="E257" s="122" t="s">
        <v>7</v>
      </c>
      <c r="F257" s="123" t="s">
        <v>216</v>
      </c>
      <c r="G257" s="53"/>
      <c r="H257" s="124">
        <v>26.314</v>
      </c>
      <c r="I257" s="53"/>
      <c r="J257" s="53"/>
      <c r="K257" s="87"/>
    </row>
    <row r="258" spans="1:11" x14ac:dyDescent="0.25">
      <c r="A258" s="52"/>
      <c r="B258" s="121"/>
      <c r="C258" s="53"/>
      <c r="D258" s="118" t="s">
        <v>70</v>
      </c>
      <c r="E258" s="122" t="s">
        <v>7</v>
      </c>
      <c r="F258" s="123" t="s">
        <v>217</v>
      </c>
      <c r="G258" s="53"/>
      <c r="H258" s="124">
        <v>2.61</v>
      </c>
      <c r="I258" s="53"/>
      <c r="J258" s="53"/>
      <c r="K258" s="87"/>
    </row>
    <row r="259" spans="1:11" x14ac:dyDescent="0.25">
      <c r="A259" s="52"/>
      <c r="B259" s="121"/>
      <c r="C259" s="53"/>
      <c r="D259" s="118" t="s">
        <v>70</v>
      </c>
      <c r="E259" s="122" t="s">
        <v>7</v>
      </c>
      <c r="F259" s="123" t="s">
        <v>218</v>
      </c>
      <c r="G259" s="53"/>
      <c r="H259" s="124">
        <v>2.992</v>
      </c>
      <c r="I259" s="53"/>
      <c r="J259" s="53"/>
      <c r="K259" s="87"/>
    </row>
    <row r="260" spans="1:11" x14ac:dyDescent="0.25">
      <c r="A260" s="52"/>
      <c r="B260" s="121"/>
      <c r="C260" s="53"/>
      <c r="D260" s="118" t="s">
        <v>70</v>
      </c>
      <c r="E260" s="122" t="s">
        <v>7</v>
      </c>
      <c r="F260" s="123" t="s">
        <v>219</v>
      </c>
      <c r="G260" s="53"/>
      <c r="H260" s="124">
        <v>24.957000000000001</v>
      </c>
      <c r="I260" s="53"/>
      <c r="J260" s="53"/>
      <c r="K260" s="87"/>
    </row>
    <row r="261" spans="1:11" x14ac:dyDescent="0.25">
      <c r="A261" s="52"/>
      <c r="B261" s="121"/>
      <c r="C261" s="53"/>
      <c r="D261" s="118" t="s">
        <v>70</v>
      </c>
      <c r="E261" s="122" t="s">
        <v>7</v>
      </c>
      <c r="F261" s="123" t="s">
        <v>220</v>
      </c>
      <c r="G261" s="53"/>
      <c r="H261" s="124">
        <v>59.345999999999997</v>
      </c>
      <c r="I261" s="53"/>
      <c r="J261" s="53"/>
      <c r="K261" s="87"/>
    </row>
    <row r="262" spans="1:11" x14ac:dyDescent="0.25">
      <c r="A262" s="52"/>
      <c r="B262" s="121"/>
      <c r="C262" s="53"/>
      <c r="D262" s="118" t="s">
        <v>70</v>
      </c>
      <c r="E262" s="122" t="s">
        <v>7</v>
      </c>
      <c r="F262" s="123" t="s">
        <v>221</v>
      </c>
      <c r="G262" s="53"/>
      <c r="H262" s="124">
        <v>50.04</v>
      </c>
      <c r="I262" s="53"/>
      <c r="J262" s="53"/>
      <c r="K262" s="87"/>
    </row>
    <row r="263" spans="1:11" x14ac:dyDescent="0.25">
      <c r="A263" s="52"/>
      <c r="B263" s="121"/>
      <c r="C263" s="53"/>
      <c r="D263" s="118" t="s">
        <v>70</v>
      </c>
      <c r="E263" s="122" t="s">
        <v>7</v>
      </c>
      <c r="F263" s="123" t="s">
        <v>222</v>
      </c>
      <c r="G263" s="53"/>
      <c r="H263" s="124">
        <v>61.746000000000002</v>
      </c>
      <c r="I263" s="53"/>
      <c r="J263" s="53"/>
      <c r="K263" s="87"/>
    </row>
    <row r="264" spans="1:11" x14ac:dyDescent="0.25">
      <c r="A264" s="52"/>
      <c r="B264" s="121"/>
      <c r="C264" s="53"/>
      <c r="D264" s="118" t="s">
        <v>70</v>
      </c>
      <c r="E264" s="122" t="s">
        <v>7</v>
      </c>
      <c r="F264" s="123" t="s">
        <v>223</v>
      </c>
      <c r="G264" s="53"/>
      <c r="H264" s="124">
        <v>35.076000000000001</v>
      </c>
      <c r="I264" s="53"/>
      <c r="J264" s="53"/>
      <c r="K264" s="87"/>
    </row>
    <row r="265" spans="1:11" x14ac:dyDescent="0.25">
      <c r="A265" s="52"/>
      <c r="B265" s="121"/>
      <c r="C265" s="53"/>
      <c r="D265" s="118" t="s">
        <v>70</v>
      </c>
      <c r="E265" s="122" t="s">
        <v>7</v>
      </c>
      <c r="F265" s="123" t="s">
        <v>224</v>
      </c>
      <c r="G265" s="53"/>
      <c r="H265" s="124">
        <v>33.027000000000001</v>
      </c>
      <c r="I265" s="53"/>
      <c r="J265" s="53"/>
      <c r="K265" s="87"/>
    </row>
    <row r="266" spans="1:11" x14ac:dyDescent="0.25">
      <c r="A266" s="52"/>
      <c r="B266" s="121"/>
      <c r="C266" s="53"/>
      <c r="D266" s="118" t="s">
        <v>70</v>
      </c>
      <c r="E266" s="122" t="s">
        <v>7</v>
      </c>
      <c r="F266" s="123" t="s">
        <v>225</v>
      </c>
      <c r="G266" s="53"/>
      <c r="H266" s="124">
        <v>65.599999999999994</v>
      </c>
      <c r="I266" s="53"/>
      <c r="J266" s="53"/>
      <c r="K266" s="87"/>
    </row>
    <row r="267" spans="1:11" x14ac:dyDescent="0.25">
      <c r="A267" s="52"/>
      <c r="B267" s="121"/>
      <c r="C267" s="53"/>
      <c r="D267" s="118" t="s">
        <v>70</v>
      </c>
      <c r="E267" s="122" t="s">
        <v>7</v>
      </c>
      <c r="F267" s="123" t="s">
        <v>226</v>
      </c>
      <c r="G267" s="53"/>
      <c r="H267" s="124">
        <v>46.11</v>
      </c>
      <c r="I267" s="53"/>
      <c r="J267" s="53"/>
      <c r="K267" s="87"/>
    </row>
    <row r="268" spans="1:11" x14ac:dyDescent="0.25">
      <c r="A268" s="52"/>
      <c r="B268" s="121"/>
      <c r="C268" s="53"/>
      <c r="D268" s="118" t="s">
        <v>70</v>
      </c>
      <c r="E268" s="122" t="s">
        <v>7</v>
      </c>
      <c r="F268" s="123" t="s">
        <v>227</v>
      </c>
      <c r="G268" s="53"/>
      <c r="H268" s="124">
        <v>35.643000000000001</v>
      </c>
      <c r="I268" s="53"/>
      <c r="J268" s="53"/>
      <c r="K268" s="87"/>
    </row>
    <row r="269" spans="1:11" x14ac:dyDescent="0.25">
      <c r="A269" s="52"/>
      <c r="B269" s="121"/>
      <c r="C269" s="53"/>
      <c r="D269" s="118" t="s">
        <v>70</v>
      </c>
      <c r="E269" s="122" t="s">
        <v>7</v>
      </c>
      <c r="F269" s="123" t="s">
        <v>228</v>
      </c>
      <c r="G269" s="53"/>
      <c r="H269" s="124">
        <v>46.220999999999997</v>
      </c>
      <c r="I269" s="53"/>
      <c r="J269" s="53"/>
      <c r="K269" s="87"/>
    </row>
    <row r="270" spans="1:11" x14ac:dyDescent="0.25">
      <c r="A270" s="52"/>
      <c r="B270" s="121"/>
      <c r="C270" s="53"/>
      <c r="D270" s="118" t="s">
        <v>70</v>
      </c>
      <c r="E270" s="122" t="s">
        <v>7</v>
      </c>
      <c r="F270" s="123" t="s">
        <v>229</v>
      </c>
      <c r="G270" s="53"/>
      <c r="H270" s="124">
        <v>37.128999999999998</v>
      </c>
      <c r="I270" s="53"/>
      <c r="J270" s="53"/>
      <c r="K270" s="87"/>
    </row>
    <row r="271" spans="1:11" x14ac:dyDescent="0.25">
      <c r="A271" s="52"/>
      <c r="B271" s="121"/>
      <c r="C271" s="53"/>
      <c r="D271" s="118" t="s">
        <v>70</v>
      </c>
      <c r="E271" s="122" t="s">
        <v>7</v>
      </c>
      <c r="F271" s="123" t="s">
        <v>230</v>
      </c>
      <c r="G271" s="53"/>
      <c r="H271" s="124">
        <v>55.48</v>
      </c>
      <c r="I271" s="53"/>
      <c r="J271" s="53"/>
      <c r="K271" s="87"/>
    </row>
    <row r="272" spans="1:11" x14ac:dyDescent="0.25">
      <c r="A272" s="52"/>
      <c r="B272" s="121"/>
      <c r="C272" s="53"/>
      <c r="D272" s="118" t="s">
        <v>70</v>
      </c>
      <c r="E272" s="122" t="s">
        <v>7</v>
      </c>
      <c r="F272" s="123" t="s">
        <v>231</v>
      </c>
      <c r="G272" s="53"/>
      <c r="H272" s="124">
        <v>68.536000000000001</v>
      </c>
      <c r="I272" s="53"/>
      <c r="J272" s="53"/>
      <c r="K272" s="87"/>
    </row>
    <row r="273" spans="1:11" x14ac:dyDescent="0.25">
      <c r="A273" s="52"/>
      <c r="B273" s="121"/>
      <c r="C273" s="53"/>
      <c r="D273" s="118" t="s">
        <v>70</v>
      </c>
      <c r="E273" s="122" t="s">
        <v>7</v>
      </c>
      <c r="F273" s="123" t="s">
        <v>232</v>
      </c>
      <c r="G273" s="53"/>
      <c r="H273" s="124">
        <v>66.424000000000007</v>
      </c>
      <c r="I273" s="53"/>
      <c r="J273" s="53"/>
      <c r="K273" s="87"/>
    </row>
    <row r="274" spans="1:11" x14ac:dyDescent="0.25">
      <c r="A274" s="52"/>
      <c r="B274" s="121"/>
      <c r="C274" s="53"/>
      <c r="D274" s="118" t="s">
        <v>70</v>
      </c>
      <c r="E274" s="122" t="s">
        <v>7</v>
      </c>
      <c r="F274" s="123" t="s">
        <v>233</v>
      </c>
      <c r="G274" s="53"/>
      <c r="H274" s="124">
        <v>32.537999999999997</v>
      </c>
      <c r="I274" s="53"/>
      <c r="J274" s="53"/>
      <c r="K274" s="87"/>
    </row>
    <row r="275" spans="1:11" x14ac:dyDescent="0.25">
      <c r="A275" s="52"/>
      <c r="B275" s="121"/>
      <c r="C275" s="53"/>
      <c r="D275" s="118" t="s">
        <v>70</v>
      </c>
      <c r="E275" s="122" t="s">
        <v>7</v>
      </c>
      <c r="F275" s="123" t="s">
        <v>234</v>
      </c>
      <c r="G275" s="53"/>
      <c r="H275" s="124">
        <v>36.512</v>
      </c>
      <c r="I275" s="53"/>
      <c r="J275" s="53"/>
      <c r="K275" s="87"/>
    </row>
    <row r="276" spans="1:11" x14ac:dyDescent="0.25">
      <c r="A276" s="52"/>
      <c r="B276" s="121"/>
      <c r="C276" s="53"/>
      <c r="D276" s="118" t="s">
        <v>70</v>
      </c>
      <c r="E276" s="122" t="s">
        <v>7</v>
      </c>
      <c r="F276" s="123" t="s">
        <v>235</v>
      </c>
      <c r="G276" s="53"/>
      <c r="H276" s="124">
        <v>63.8</v>
      </c>
      <c r="I276" s="53"/>
      <c r="J276" s="53"/>
      <c r="K276" s="87"/>
    </row>
    <row r="277" spans="1:11" x14ac:dyDescent="0.25">
      <c r="A277" s="52"/>
      <c r="B277" s="121"/>
      <c r="C277" s="53"/>
      <c r="D277" s="118" t="s">
        <v>70</v>
      </c>
      <c r="E277" s="122" t="s">
        <v>7</v>
      </c>
      <c r="F277" s="123" t="s">
        <v>236</v>
      </c>
      <c r="G277" s="53"/>
      <c r="H277" s="124">
        <v>48.72</v>
      </c>
      <c r="I277" s="53"/>
      <c r="J277" s="53"/>
      <c r="K277" s="87"/>
    </row>
    <row r="278" spans="1:11" x14ac:dyDescent="0.25">
      <c r="A278" s="52"/>
      <c r="B278" s="121"/>
      <c r="C278" s="53"/>
      <c r="D278" s="118" t="s">
        <v>70</v>
      </c>
      <c r="E278" s="122" t="s">
        <v>7</v>
      </c>
      <c r="F278" s="123" t="s">
        <v>237</v>
      </c>
      <c r="G278" s="53"/>
      <c r="H278" s="124">
        <v>30.341000000000001</v>
      </c>
      <c r="I278" s="53"/>
      <c r="J278" s="53"/>
      <c r="K278" s="87"/>
    </row>
    <row r="279" spans="1:11" x14ac:dyDescent="0.25">
      <c r="A279" s="52"/>
      <c r="B279" s="121"/>
      <c r="C279" s="53"/>
      <c r="D279" s="118" t="s">
        <v>70</v>
      </c>
      <c r="E279" s="122" t="s">
        <v>7</v>
      </c>
      <c r="F279" s="123" t="s">
        <v>238</v>
      </c>
      <c r="G279" s="53"/>
      <c r="H279" s="124">
        <v>42.671999999999997</v>
      </c>
      <c r="I279" s="53"/>
      <c r="J279" s="53"/>
      <c r="K279" s="87"/>
    </row>
    <row r="280" spans="1:11" x14ac:dyDescent="0.25">
      <c r="A280" s="52"/>
      <c r="B280" s="121"/>
      <c r="C280" s="53"/>
      <c r="D280" s="118" t="s">
        <v>70</v>
      </c>
      <c r="E280" s="122" t="s">
        <v>7</v>
      </c>
      <c r="F280" s="123" t="s">
        <v>239</v>
      </c>
      <c r="G280" s="53"/>
      <c r="H280" s="124">
        <v>25.06</v>
      </c>
      <c r="I280" s="53"/>
      <c r="J280" s="53"/>
      <c r="K280" s="87"/>
    </row>
    <row r="281" spans="1:11" ht="22.5" x14ac:dyDescent="0.25">
      <c r="A281" s="52"/>
      <c r="B281" s="121"/>
      <c r="C281" s="53"/>
      <c r="D281" s="118" t="s">
        <v>70</v>
      </c>
      <c r="E281" s="122" t="s">
        <v>7</v>
      </c>
      <c r="F281" s="123" t="s">
        <v>240</v>
      </c>
      <c r="G281" s="53"/>
      <c r="H281" s="124">
        <v>14.875</v>
      </c>
      <c r="I281" s="53"/>
      <c r="J281" s="53"/>
      <c r="K281" s="87"/>
    </row>
    <row r="282" spans="1:11" x14ac:dyDescent="0.25">
      <c r="A282" s="54"/>
      <c r="B282" s="125"/>
      <c r="C282" s="55"/>
      <c r="D282" s="118" t="s">
        <v>70</v>
      </c>
      <c r="E282" s="126" t="s">
        <v>7</v>
      </c>
      <c r="F282" s="127" t="s">
        <v>81</v>
      </c>
      <c r="G282" s="55"/>
      <c r="H282" s="128">
        <v>1570.0769999999998</v>
      </c>
      <c r="I282" s="55"/>
      <c r="J282" s="55"/>
      <c r="K282" s="87"/>
    </row>
    <row r="283" spans="1:11" ht="24" x14ac:dyDescent="0.25">
      <c r="A283" s="5"/>
      <c r="B283" s="84"/>
      <c r="C283" s="44" t="s">
        <v>241</v>
      </c>
      <c r="D283" s="44" t="s">
        <v>66</v>
      </c>
      <c r="E283" s="45" t="s">
        <v>242</v>
      </c>
      <c r="F283" s="46" t="s">
        <v>243</v>
      </c>
      <c r="G283" s="47" t="s">
        <v>69</v>
      </c>
      <c r="H283" s="48">
        <v>16</v>
      </c>
      <c r="I283" s="49">
        <v>0</v>
      </c>
      <c r="J283" s="49">
        <v>0</v>
      </c>
      <c r="K283" s="87"/>
    </row>
    <row r="284" spans="1:11" ht="22.5" x14ac:dyDescent="0.25">
      <c r="A284" s="52"/>
      <c r="B284" s="121"/>
      <c r="C284" s="53"/>
      <c r="D284" s="118" t="s">
        <v>70</v>
      </c>
      <c r="E284" s="122" t="s">
        <v>7</v>
      </c>
      <c r="F284" s="123" t="s">
        <v>244</v>
      </c>
      <c r="G284" s="53"/>
      <c r="H284" s="124">
        <v>16</v>
      </c>
      <c r="I284" s="53"/>
      <c r="J284" s="53"/>
      <c r="K284" s="87"/>
    </row>
    <row r="285" spans="1:11" ht="24" x14ac:dyDescent="0.25">
      <c r="A285" s="5"/>
      <c r="B285" s="84"/>
      <c r="C285" s="44" t="s">
        <v>245</v>
      </c>
      <c r="D285" s="44" t="s">
        <v>66</v>
      </c>
      <c r="E285" s="45" t="s">
        <v>246</v>
      </c>
      <c r="F285" s="46" t="s">
        <v>247</v>
      </c>
      <c r="G285" s="47" t="s">
        <v>69</v>
      </c>
      <c r="H285" s="48">
        <v>10</v>
      </c>
      <c r="I285" s="49">
        <v>0</v>
      </c>
      <c r="J285" s="49">
        <f>ROUND(I285*H285,2)</f>
        <v>0</v>
      </c>
      <c r="K285" s="87"/>
    </row>
    <row r="286" spans="1:11" ht="22.5" x14ac:dyDescent="0.25">
      <c r="A286" s="52"/>
      <c r="B286" s="121"/>
      <c r="C286" s="53"/>
      <c r="D286" s="118" t="s">
        <v>70</v>
      </c>
      <c r="E286" s="122" t="s">
        <v>7</v>
      </c>
      <c r="F286" s="123" t="s">
        <v>248</v>
      </c>
      <c r="G286" s="53"/>
      <c r="H286" s="124">
        <v>10</v>
      </c>
      <c r="I286" s="53"/>
      <c r="J286" s="53"/>
      <c r="K286" s="87"/>
    </row>
    <row r="287" spans="1:11" ht="24" x14ac:dyDescent="0.25">
      <c r="A287" s="5"/>
      <c r="B287" s="84"/>
      <c r="C287" s="44" t="s">
        <v>249</v>
      </c>
      <c r="D287" s="44" t="s">
        <v>66</v>
      </c>
      <c r="E287" s="45" t="s">
        <v>250</v>
      </c>
      <c r="F287" s="46" t="s">
        <v>251</v>
      </c>
      <c r="G287" s="47" t="s">
        <v>69</v>
      </c>
      <c r="H287" s="48">
        <v>3</v>
      </c>
      <c r="I287" s="49">
        <v>0</v>
      </c>
      <c r="J287" s="49">
        <f>ROUND(I287*H287,2)</f>
        <v>0</v>
      </c>
      <c r="K287" s="87"/>
    </row>
    <row r="288" spans="1:11" ht="22.5" x14ac:dyDescent="0.25">
      <c r="A288" s="52"/>
      <c r="B288" s="121"/>
      <c r="C288" s="53"/>
      <c r="D288" s="118" t="s">
        <v>70</v>
      </c>
      <c r="E288" s="122" t="s">
        <v>7</v>
      </c>
      <c r="F288" s="123" t="s">
        <v>252</v>
      </c>
      <c r="G288" s="53"/>
      <c r="H288" s="124">
        <v>3</v>
      </c>
      <c r="I288" s="53"/>
      <c r="J288" s="53"/>
      <c r="K288" s="87"/>
    </row>
    <row r="289" spans="1:11" ht="24" x14ac:dyDescent="0.25">
      <c r="A289" s="5"/>
      <c r="B289" s="84"/>
      <c r="C289" s="44" t="s">
        <v>253</v>
      </c>
      <c r="D289" s="44" t="s">
        <v>66</v>
      </c>
      <c r="E289" s="45" t="s">
        <v>254</v>
      </c>
      <c r="F289" s="46" t="s">
        <v>255</v>
      </c>
      <c r="G289" s="47" t="s">
        <v>69</v>
      </c>
      <c r="H289" s="48">
        <v>2</v>
      </c>
      <c r="I289" s="49">
        <v>0</v>
      </c>
      <c r="J289" s="49">
        <f>ROUND(I289*H289,2)</f>
        <v>0</v>
      </c>
      <c r="K289" s="87"/>
    </row>
    <row r="290" spans="1:11" ht="22.5" x14ac:dyDescent="0.25">
      <c r="A290" s="52"/>
      <c r="B290" s="121"/>
      <c r="C290" s="53"/>
      <c r="D290" s="118" t="s">
        <v>70</v>
      </c>
      <c r="E290" s="122" t="s">
        <v>7</v>
      </c>
      <c r="F290" s="123" t="s">
        <v>256</v>
      </c>
      <c r="G290" s="53"/>
      <c r="H290" s="124">
        <v>2</v>
      </c>
      <c r="I290" s="53"/>
      <c r="J290" s="53"/>
      <c r="K290" s="87"/>
    </row>
    <row r="291" spans="1:11" ht="24" x14ac:dyDescent="0.25">
      <c r="A291" s="5"/>
      <c r="B291" s="84"/>
      <c r="C291" s="44" t="s">
        <v>257</v>
      </c>
      <c r="D291" s="44" t="s">
        <v>66</v>
      </c>
      <c r="E291" s="45" t="s">
        <v>258</v>
      </c>
      <c r="F291" s="46" t="s">
        <v>259</v>
      </c>
      <c r="G291" s="47" t="s">
        <v>69</v>
      </c>
      <c r="H291" s="48">
        <v>7</v>
      </c>
      <c r="I291" s="49">
        <v>0</v>
      </c>
      <c r="J291" s="49">
        <f>ROUND(I291*H291,2)</f>
        <v>0</v>
      </c>
      <c r="K291" s="87"/>
    </row>
    <row r="292" spans="1:11" ht="22.5" x14ac:dyDescent="0.25">
      <c r="A292" s="52"/>
      <c r="B292" s="121"/>
      <c r="C292" s="53"/>
      <c r="D292" s="118" t="s">
        <v>70</v>
      </c>
      <c r="E292" s="122" t="s">
        <v>7</v>
      </c>
      <c r="F292" s="123" t="s">
        <v>260</v>
      </c>
      <c r="G292" s="53"/>
      <c r="H292" s="124">
        <v>7</v>
      </c>
      <c r="I292" s="53"/>
      <c r="J292" s="53"/>
      <c r="K292" s="87"/>
    </row>
    <row r="293" spans="1:11" ht="24" x14ac:dyDescent="0.25">
      <c r="A293" s="5"/>
      <c r="B293" s="84"/>
      <c r="C293" s="44" t="s">
        <v>261</v>
      </c>
      <c r="D293" s="44" t="s">
        <v>66</v>
      </c>
      <c r="E293" s="45" t="s">
        <v>262</v>
      </c>
      <c r="F293" s="46" t="s">
        <v>263</v>
      </c>
      <c r="G293" s="47" t="s">
        <v>69</v>
      </c>
      <c r="H293" s="48">
        <v>22</v>
      </c>
      <c r="I293" s="49">
        <v>0</v>
      </c>
      <c r="J293" s="49">
        <f>ROUND(I293*H293,2)</f>
        <v>0</v>
      </c>
      <c r="K293" s="87"/>
    </row>
    <row r="294" spans="1:11" ht="22.5" x14ac:dyDescent="0.25">
      <c r="A294" s="50"/>
      <c r="B294" s="117"/>
      <c r="C294" s="51"/>
      <c r="D294" s="118" t="s">
        <v>70</v>
      </c>
      <c r="E294" s="119" t="s">
        <v>7</v>
      </c>
      <c r="F294" s="120" t="s">
        <v>264</v>
      </c>
      <c r="G294" s="51"/>
      <c r="H294" s="119" t="s">
        <v>7</v>
      </c>
      <c r="I294" s="51"/>
      <c r="J294" s="51"/>
      <c r="K294" s="87"/>
    </row>
    <row r="295" spans="1:11" x14ac:dyDescent="0.25">
      <c r="A295" s="52"/>
      <c r="B295" s="121"/>
      <c r="C295" s="53"/>
      <c r="D295" s="118" t="s">
        <v>70</v>
      </c>
      <c r="E295" s="122" t="s">
        <v>7</v>
      </c>
      <c r="F295" s="123" t="s">
        <v>265</v>
      </c>
      <c r="G295" s="53"/>
      <c r="H295" s="124">
        <v>22</v>
      </c>
      <c r="I295" s="53"/>
      <c r="J295" s="53"/>
      <c r="K295" s="87"/>
    </row>
    <row r="296" spans="1:11" ht="24" x14ac:dyDescent="0.25">
      <c r="A296" s="5"/>
      <c r="B296" s="84"/>
      <c r="C296" s="44" t="s">
        <v>266</v>
      </c>
      <c r="D296" s="44" t="s">
        <v>66</v>
      </c>
      <c r="E296" s="45" t="s">
        <v>267</v>
      </c>
      <c r="F296" s="46" t="s">
        <v>268</v>
      </c>
      <c r="G296" s="47" t="s">
        <v>269</v>
      </c>
      <c r="H296" s="48">
        <v>451.642</v>
      </c>
      <c r="I296" s="49">
        <v>0</v>
      </c>
      <c r="J296" s="49">
        <f>ROUND(I296*H296,2)</f>
        <v>0</v>
      </c>
      <c r="K296" s="87"/>
    </row>
    <row r="297" spans="1:11" ht="22.5" x14ac:dyDescent="0.25">
      <c r="A297" s="50"/>
      <c r="B297" s="117"/>
      <c r="C297" s="51"/>
      <c r="D297" s="118" t="s">
        <v>70</v>
      </c>
      <c r="E297" s="119" t="s">
        <v>7</v>
      </c>
      <c r="F297" s="120" t="s">
        <v>270</v>
      </c>
      <c r="G297" s="51"/>
      <c r="H297" s="119" t="s">
        <v>7</v>
      </c>
      <c r="I297" s="51"/>
      <c r="J297" s="51"/>
      <c r="K297" s="87"/>
    </row>
    <row r="298" spans="1:11" ht="22.5" x14ac:dyDescent="0.25">
      <c r="A298" s="50"/>
      <c r="B298" s="117"/>
      <c r="C298" s="51"/>
      <c r="D298" s="118" t="s">
        <v>70</v>
      </c>
      <c r="E298" s="119" t="s">
        <v>7</v>
      </c>
      <c r="F298" s="120" t="s">
        <v>271</v>
      </c>
      <c r="G298" s="51"/>
      <c r="H298" s="119" t="s">
        <v>7</v>
      </c>
      <c r="I298" s="51"/>
      <c r="J298" s="51"/>
      <c r="K298" s="87"/>
    </row>
    <row r="299" spans="1:11" ht="22.5" x14ac:dyDescent="0.25">
      <c r="A299" s="50"/>
      <c r="B299" s="117"/>
      <c r="C299" s="51"/>
      <c r="D299" s="118" t="s">
        <v>70</v>
      </c>
      <c r="E299" s="119" t="s">
        <v>7</v>
      </c>
      <c r="F299" s="120" t="s">
        <v>272</v>
      </c>
      <c r="G299" s="51"/>
      <c r="H299" s="119" t="s">
        <v>7</v>
      </c>
      <c r="I299" s="51"/>
      <c r="J299" s="51"/>
      <c r="K299" s="87"/>
    </row>
    <row r="300" spans="1:11" x14ac:dyDescent="0.25">
      <c r="A300" s="50"/>
      <c r="B300" s="117"/>
      <c r="C300" s="51"/>
      <c r="D300" s="118" t="s">
        <v>70</v>
      </c>
      <c r="E300" s="119" t="s">
        <v>7</v>
      </c>
      <c r="F300" s="120" t="s">
        <v>273</v>
      </c>
      <c r="G300" s="51"/>
      <c r="H300" s="119" t="s">
        <v>7</v>
      </c>
      <c r="I300" s="51"/>
      <c r="J300" s="51"/>
      <c r="K300" s="87"/>
    </row>
    <row r="301" spans="1:11" x14ac:dyDescent="0.25">
      <c r="A301" s="52"/>
      <c r="B301" s="121"/>
      <c r="C301" s="53"/>
      <c r="D301" s="118" t="s">
        <v>70</v>
      </c>
      <c r="E301" s="122" t="s">
        <v>7</v>
      </c>
      <c r="F301" s="123" t="s">
        <v>274</v>
      </c>
      <c r="G301" s="53"/>
      <c r="H301" s="124">
        <v>451.642</v>
      </c>
      <c r="I301" s="53"/>
      <c r="J301" s="53"/>
      <c r="K301" s="87"/>
    </row>
    <row r="302" spans="1:11" x14ac:dyDescent="0.25">
      <c r="A302" s="42"/>
      <c r="B302" s="111"/>
      <c r="C302" s="43"/>
      <c r="D302" s="112" t="s">
        <v>61</v>
      </c>
      <c r="E302" s="115" t="s">
        <v>86</v>
      </c>
      <c r="F302" s="115" t="s">
        <v>275</v>
      </c>
      <c r="G302" s="43"/>
      <c r="H302" s="43"/>
      <c r="I302" s="43"/>
      <c r="J302" s="116">
        <f>BK302</f>
        <v>0</v>
      </c>
      <c r="K302" s="87"/>
    </row>
    <row r="303" spans="1:11" ht="24" x14ac:dyDescent="0.25">
      <c r="A303" s="5"/>
      <c r="B303" s="84"/>
      <c r="C303" s="44" t="s">
        <v>276</v>
      </c>
      <c r="D303" s="44" t="s">
        <v>66</v>
      </c>
      <c r="E303" s="45" t="s">
        <v>277</v>
      </c>
      <c r="F303" s="46" t="s">
        <v>278</v>
      </c>
      <c r="G303" s="47" t="s">
        <v>76</v>
      </c>
      <c r="H303" s="48">
        <v>17.556000000000001</v>
      </c>
      <c r="I303" s="49">
        <v>0</v>
      </c>
      <c r="J303" s="49">
        <f>ROUND(I303*H303,2)</f>
        <v>0</v>
      </c>
      <c r="K303" s="87"/>
    </row>
    <row r="304" spans="1:11" ht="33.75" x14ac:dyDescent="0.25">
      <c r="A304" s="50"/>
      <c r="B304" s="117"/>
      <c r="C304" s="51"/>
      <c r="D304" s="118" t="s">
        <v>70</v>
      </c>
      <c r="E304" s="119" t="s">
        <v>7</v>
      </c>
      <c r="F304" s="120" t="s">
        <v>279</v>
      </c>
      <c r="G304" s="51"/>
      <c r="H304" s="119" t="s">
        <v>7</v>
      </c>
      <c r="I304" s="51"/>
      <c r="J304" s="51"/>
      <c r="K304" s="87"/>
    </row>
    <row r="305" spans="1:11" ht="22.5" x14ac:dyDescent="0.25">
      <c r="A305" s="50"/>
      <c r="B305" s="117"/>
      <c r="C305" s="51"/>
      <c r="D305" s="118" t="s">
        <v>70</v>
      </c>
      <c r="E305" s="119" t="s">
        <v>7</v>
      </c>
      <c r="F305" s="120" t="s">
        <v>280</v>
      </c>
      <c r="G305" s="51"/>
      <c r="H305" s="119" t="s">
        <v>7</v>
      </c>
      <c r="I305" s="51"/>
      <c r="J305" s="51"/>
      <c r="K305" s="87"/>
    </row>
    <row r="306" spans="1:11" x14ac:dyDescent="0.25">
      <c r="A306" s="52"/>
      <c r="B306" s="121"/>
      <c r="C306" s="53"/>
      <c r="D306" s="118" t="s">
        <v>70</v>
      </c>
      <c r="E306" s="122" t="s">
        <v>7</v>
      </c>
      <c r="F306" s="123" t="s">
        <v>281</v>
      </c>
      <c r="G306" s="53"/>
      <c r="H306" s="124">
        <v>9.24</v>
      </c>
      <c r="I306" s="53"/>
      <c r="J306" s="53"/>
      <c r="K306" s="87"/>
    </row>
    <row r="307" spans="1:11" x14ac:dyDescent="0.25">
      <c r="A307" s="52"/>
      <c r="B307" s="121"/>
      <c r="C307" s="53"/>
      <c r="D307" s="118" t="s">
        <v>70</v>
      </c>
      <c r="E307" s="122" t="s">
        <v>7</v>
      </c>
      <c r="F307" s="123" t="s">
        <v>282</v>
      </c>
      <c r="G307" s="53"/>
      <c r="H307" s="124">
        <v>4.1580000000000004</v>
      </c>
      <c r="I307" s="53"/>
      <c r="J307" s="53"/>
      <c r="K307" s="87"/>
    </row>
    <row r="308" spans="1:11" x14ac:dyDescent="0.25">
      <c r="A308" s="52"/>
      <c r="B308" s="121"/>
      <c r="C308" s="53"/>
      <c r="D308" s="118" t="s">
        <v>70</v>
      </c>
      <c r="E308" s="122" t="s">
        <v>7</v>
      </c>
      <c r="F308" s="123" t="s">
        <v>283</v>
      </c>
      <c r="G308" s="53"/>
      <c r="H308" s="124">
        <v>4.1580000000000004</v>
      </c>
      <c r="I308" s="53"/>
      <c r="J308" s="53"/>
      <c r="K308" s="87"/>
    </row>
    <row r="309" spans="1:11" x14ac:dyDescent="0.25">
      <c r="A309" s="54"/>
      <c r="B309" s="125"/>
      <c r="C309" s="55"/>
      <c r="D309" s="118" t="s">
        <v>70</v>
      </c>
      <c r="E309" s="126" t="s">
        <v>7</v>
      </c>
      <c r="F309" s="127" t="s">
        <v>81</v>
      </c>
      <c r="G309" s="55"/>
      <c r="H309" s="128">
        <v>17.556000000000001</v>
      </c>
      <c r="I309" s="55"/>
      <c r="J309" s="55"/>
      <c r="K309" s="87"/>
    </row>
    <row r="310" spans="1:11" ht="36" x14ac:dyDescent="0.25">
      <c r="A310" s="5"/>
      <c r="B310" s="84"/>
      <c r="C310" s="44" t="s">
        <v>284</v>
      </c>
      <c r="D310" s="44" t="s">
        <v>66</v>
      </c>
      <c r="E310" s="45" t="s">
        <v>285</v>
      </c>
      <c r="F310" s="46" t="s">
        <v>286</v>
      </c>
      <c r="G310" s="47" t="s">
        <v>76</v>
      </c>
      <c r="H310" s="48">
        <v>7.05</v>
      </c>
      <c r="I310" s="49">
        <v>0</v>
      </c>
      <c r="J310" s="49">
        <f>ROUND(I310*H310,2)</f>
        <v>0</v>
      </c>
      <c r="K310" s="87"/>
    </row>
    <row r="311" spans="1:11" ht="22.5" x14ac:dyDescent="0.25">
      <c r="A311" s="50"/>
      <c r="B311" s="117"/>
      <c r="C311" s="51"/>
      <c r="D311" s="118" t="s">
        <v>70</v>
      </c>
      <c r="E311" s="119" t="s">
        <v>7</v>
      </c>
      <c r="F311" s="120" t="s">
        <v>287</v>
      </c>
      <c r="G311" s="51"/>
      <c r="H311" s="119" t="s">
        <v>7</v>
      </c>
      <c r="I311" s="51"/>
      <c r="J311" s="51"/>
      <c r="K311" s="87"/>
    </row>
    <row r="312" spans="1:11" x14ac:dyDescent="0.25">
      <c r="A312" s="52"/>
      <c r="B312" s="121"/>
      <c r="C312" s="53"/>
      <c r="D312" s="118" t="s">
        <v>70</v>
      </c>
      <c r="E312" s="122" t="s">
        <v>7</v>
      </c>
      <c r="F312" s="123" t="s">
        <v>78</v>
      </c>
      <c r="G312" s="53"/>
      <c r="H312" s="124">
        <v>1.47</v>
      </c>
      <c r="I312" s="53"/>
      <c r="J312" s="53"/>
      <c r="K312" s="87"/>
    </row>
    <row r="313" spans="1:11" x14ac:dyDescent="0.25">
      <c r="A313" s="52"/>
      <c r="B313" s="121"/>
      <c r="C313" s="53"/>
      <c r="D313" s="118" t="s">
        <v>70</v>
      </c>
      <c r="E313" s="122" t="s">
        <v>7</v>
      </c>
      <c r="F313" s="123" t="s">
        <v>79</v>
      </c>
      <c r="G313" s="53"/>
      <c r="H313" s="124">
        <v>4.95</v>
      </c>
      <c r="I313" s="53"/>
      <c r="J313" s="53"/>
      <c r="K313" s="87"/>
    </row>
    <row r="314" spans="1:11" x14ac:dyDescent="0.25">
      <c r="A314" s="52"/>
      <c r="B314" s="121"/>
      <c r="C314" s="53"/>
      <c r="D314" s="118" t="s">
        <v>70</v>
      </c>
      <c r="E314" s="122" t="s">
        <v>7</v>
      </c>
      <c r="F314" s="123" t="s">
        <v>80</v>
      </c>
      <c r="G314" s="53"/>
      <c r="H314" s="124">
        <v>0.63</v>
      </c>
      <c r="I314" s="53"/>
      <c r="J314" s="53"/>
      <c r="K314" s="87"/>
    </row>
    <row r="315" spans="1:11" x14ac:dyDescent="0.25">
      <c r="A315" s="54"/>
      <c r="B315" s="125"/>
      <c r="C315" s="55"/>
      <c r="D315" s="118" t="s">
        <v>70</v>
      </c>
      <c r="E315" s="126" t="s">
        <v>7</v>
      </c>
      <c r="F315" s="127" t="s">
        <v>81</v>
      </c>
      <c r="G315" s="55"/>
      <c r="H315" s="128">
        <v>7.05</v>
      </c>
      <c r="I315" s="55"/>
      <c r="J315" s="55"/>
      <c r="K315" s="87"/>
    </row>
    <row r="316" spans="1:11" x14ac:dyDescent="0.25">
      <c r="A316" s="42"/>
      <c r="B316" s="111"/>
      <c r="C316" s="43"/>
      <c r="D316" s="112" t="s">
        <v>61</v>
      </c>
      <c r="E316" s="115" t="s">
        <v>162</v>
      </c>
      <c r="F316" s="115" t="s">
        <v>288</v>
      </c>
      <c r="G316" s="43"/>
      <c r="H316" s="43"/>
      <c r="I316" s="43"/>
      <c r="J316" s="116">
        <f>BK316</f>
        <v>0</v>
      </c>
      <c r="K316" s="87"/>
    </row>
    <row r="317" spans="1:11" x14ac:dyDescent="0.25">
      <c r="A317" s="5"/>
      <c r="B317" s="84"/>
      <c r="C317" s="44" t="s">
        <v>289</v>
      </c>
      <c r="D317" s="44" t="s">
        <v>66</v>
      </c>
      <c r="E317" s="45" t="s">
        <v>290</v>
      </c>
      <c r="F317" s="46" t="s">
        <v>291</v>
      </c>
      <c r="G317" s="47" t="s">
        <v>187</v>
      </c>
      <c r="H317" s="48">
        <v>34.58</v>
      </c>
      <c r="I317" s="49">
        <v>0</v>
      </c>
      <c r="J317" s="49">
        <f>ROUND(I317*H317,2)</f>
        <v>0</v>
      </c>
      <c r="K317" s="87"/>
    </row>
    <row r="318" spans="1:11" ht="22.5" x14ac:dyDescent="0.25">
      <c r="A318" s="50"/>
      <c r="B318" s="117"/>
      <c r="C318" s="51"/>
      <c r="D318" s="118" t="s">
        <v>70</v>
      </c>
      <c r="E318" s="119" t="s">
        <v>7</v>
      </c>
      <c r="F318" s="120" t="s">
        <v>292</v>
      </c>
      <c r="G318" s="51"/>
      <c r="H318" s="119" t="s">
        <v>7</v>
      </c>
      <c r="I318" s="51"/>
      <c r="J318" s="51"/>
      <c r="K318" s="87"/>
    </row>
    <row r="319" spans="1:11" x14ac:dyDescent="0.25">
      <c r="A319" s="52"/>
      <c r="B319" s="121"/>
      <c r="C319" s="53"/>
      <c r="D319" s="118" t="s">
        <v>70</v>
      </c>
      <c r="E319" s="122" t="s">
        <v>7</v>
      </c>
      <c r="F319" s="123" t="s">
        <v>293</v>
      </c>
      <c r="G319" s="53"/>
      <c r="H319" s="124">
        <v>18.2</v>
      </c>
      <c r="I319" s="53"/>
      <c r="J319" s="53"/>
      <c r="K319" s="87"/>
    </row>
    <row r="320" spans="1:11" x14ac:dyDescent="0.25">
      <c r="A320" s="52"/>
      <c r="B320" s="121"/>
      <c r="C320" s="53"/>
      <c r="D320" s="118" t="s">
        <v>70</v>
      </c>
      <c r="E320" s="122" t="s">
        <v>7</v>
      </c>
      <c r="F320" s="123" t="s">
        <v>294</v>
      </c>
      <c r="G320" s="53"/>
      <c r="H320" s="124">
        <v>16.38</v>
      </c>
      <c r="I320" s="53"/>
      <c r="J320" s="53"/>
      <c r="K320" s="87"/>
    </row>
    <row r="321" spans="1:11" x14ac:dyDescent="0.25">
      <c r="A321" s="54"/>
      <c r="B321" s="125"/>
      <c r="C321" s="55"/>
      <c r="D321" s="118" t="s">
        <v>70</v>
      </c>
      <c r="E321" s="126" t="s">
        <v>7</v>
      </c>
      <c r="F321" s="127" t="s">
        <v>81</v>
      </c>
      <c r="G321" s="55"/>
      <c r="H321" s="128">
        <v>34.58</v>
      </c>
      <c r="I321" s="55"/>
      <c r="J321" s="55"/>
      <c r="K321" s="87"/>
    </row>
    <row r="322" spans="1:11" x14ac:dyDescent="0.25">
      <c r="A322" s="5"/>
      <c r="B322" s="84"/>
      <c r="C322" s="44" t="s">
        <v>295</v>
      </c>
      <c r="D322" s="44" t="s">
        <v>66</v>
      </c>
      <c r="E322" s="45" t="s">
        <v>296</v>
      </c>
      <c r="F322" s="46" t="s">
        <v>297</v>
      </c>
      <c r="G322" s="47" t="s">
        <v>298</v>
      </c>
      <c r="H322" s="48">
        <v>5</v>
      </c>
      <c r="I322" s="49">
        <v>0</v>
      </c>
      <c r="J322" s="49">
        <f>ROUND(I322*H322,2)</f>
        <v>0</v>
      </c>
      <c r="K322" s="87"/>
    </row>
    <row r="323" spans="1:11" ht="33.75" x14ac:dyDescent="0.25">
      <c r="A323" s="50"/>
      <c r="B323" s="117"/>
      <c r="C323" s="51"/>
      <c r="D323" s="118" t="s">
        <v>70</v>
      </c>
      <c r="E323" s="119" t="s">
        <v>7</v>
      </c>
      <c r="F323" s="120" t="s">
        <v>299</v>
      </c>
      <c r="G323" s="51"/>
      <c r="H323" s="119" t="s">
        <v>7</v>
      </c>
      <c r="I323" s="51"/>
      <c r="J323" s="51"/>
      <c r="K323" s="87"/>
    </row>
    <row r="324" spans="1:11" ht="22.5" x14ac:dyDescent="0.25">
      <c r="A324" s="50"/>
      <c r="B324" s="117"/>
      <c r="C324" s="51"/>
      <c r="D324" s="118" t="s">
        <v>70</v>
      </c>
      <c r="E324" s="119" t="s">
        <v>7</v>
      </c>
      <c r="F324" s="120" t="s">
        <v>300</v>
      </c>
      <c r="G324" s="51"/>
      <c r="H324" s="119" t="s">
        <v>7</v>
      </c>
      <c r="I324" s="51"/>
      <c r="J324" s="51"/>
      <c r="K324" s="87"/>
    </row>
    <row r="325" spans="1:11" x14ac:dyDescent="0.25">
      <c r="A325" s="52"/>
      <c r="B325" s="121"/>
      <c r="C325" s="53"/>
      <c r="D325" s="118" t="s">
        <v>70</v>
      </c>
      <c r="E325" s="122" t="s">
        <v>7</v>
      </c>
      <c r="F325" s="123" t="s">
        <v>301</v>
      </c>
      <c r="G325" s="53"/>
      <c r="H325" s="124">
        <v>5</v>
      </c>
      <c r="I325" s="53"/>
      <c r="J325" s="53"/>
      <c r="K325" s="87"/>
    </row>
    <row r="326" spans="1:11" ht="24" x14ac:dyDescent="0.25">
      <c r="A326" s="5"/>
      <c r="B326" s="84"/>
      <c r="C326" s="44" t="s">
        <v>302</v>
      </c>
      <c r="D326" s="44" t="s">
        <v>66</v>
      </c>
      <c r="E326" s="45" t="s">
        <v>303</v>
      </c>
      <c r="F326" s="46" t="s">
        <v>304</v>
      </c>
      <c r="G326" s="47" t="s">
        <v>187</v>
      </c>
      <c r="H326" s="48">
        <v>125.3</v>
      </c>
      <c r="I326" s="49">
        <v>0</v>
      </c>
      <c r="J326" s="49">
        <f>ROUND(I326*H326,2)</f>
        <v>0</v>
      </c>
      <c r="K326" s="87"/>
    </row>
    <row r="327" spans="1:11" x14ac:dyDescent="0.25">
      <c r="A327" s="50"/>
      <c r="B327" s="117"/>
      <c r="C327" s="51"/>
      <c r="D327" s="118" t="s">
        <v>70</v>
      </c>
      <c r="E327" s="119" t="s">
        <v>7</v>
      </c>
      <c r="F327" s="120" t="s">
        <v>305</v>
      </c>
      <c r="G327" s="51"/>
      <c r="H327" s="119" t="s">
        <v>7</v>
      </c>
      <c r="I327" s="51"/>
      <c r="J327" s="51"/>
      <c r="K327" s="87"/>
    </row>
    <row r="328" spans="1:11" x14ac:dyDescent="0.25">
      <c r="A328" s="52"/>
      <c r="B328" s="121"/>
      <c r="C328" s="53"/>
      <c r="D328" s="118" t="s">
        <v>70</v>
      </c>
      <c r="E328" s="122" t="s">
        <v>7</v>
      </c>
      <c r="F328" s="123" t="s">
        <v>306</v>
      </c>
      <c r="G328" s="53"/>
      <c r="H328" s="124">
        <v>10</v>
      </c>
      <c r="I328" s="53"/>
      <c r="J328" s="53"/>
      <c r="K328" s="87"/>
    </row>
    <row r="329" spans="1:11" x14ac:dyDescent="0.25">
      <c r="A329" s="52"/>
      <c r="B329" s="121"/>
      <c r="C329" s="53"/>
      <c r="D329" s="118" t="s">
        <v>70</v>
      </c>
      <c r="E329" s="122" t="s">
        <v>7</v>
      </c>
      <c r="F329" s="123" t="s">
        <v>307</v>
      </c>
      <c r="G329" s="53"/>
      <c r="H329" s="124">
        <v>4</v>
      </c>
      <c r="I329" s="53"/>
      <c r="J329" s="53"/>
      <c r="K329" s="87"/>
    </row>
    <row r="330" spans="1:11" x14ac:dyDescent="0.25">
      <c r="A330" s="52"/>
      <c r="B330" s="121"/>
      <c r="C330" s="53"/>
      <c r="D330" s="118" t="s">
        <v>70</v>
      </c>
      <c r="E330" s="122" t="s">
        <v>7</v>
      </c>
      <c r="F330" s="123" t="s">
        <v>308</v>
      </c>
      <c r="G330" s="53"/>
      <c r="H330" s="124">
        <v>70.72</v>
      </c>
      <c r="I330" s="53"/>
      <c r="J330" s="53"/>
      <c r="K330" s="87"/>
    </row>
    <row r="331" spans="1:11" x14ac:dyDescent="0.25">
      <c r="A331" s="52"/>
      <c r="B331" s="121"/>
      <c r="C331" s="53"/>
      <c r="D331" s="118" t="s">
        <v>70</v>
      </c>
      <c r="E331" s="122" t="s">
        <v>7</v>
      </c>
      <c r="F331" s="123" t="s">
        <v>309</v>
      </c>
      <c r="G331" s="53"/>
      <c r="H331" s="124">
        <v>18.2</v>
      </c>
      <c r="I331" s="53"/>
      <c r="J331" s="53"/>
      <c r="K331" s="87"/>
    </row>
    <row r="332" spans="1:11" x14ac:dyDescent="0.25">
      <c r="A332" s="52"/>
      <c r="B332" s="121"/>
      <c r="C332" s="53"/>
      <c r="D332" s="118" t="s">
        <v>70</v>
      </c>
      <c r="E332" s="122" t="s">
        <v>7</v>
      </c>
      <c r="F332" s="123" t="s">
        <v>294</v>
      </c>
      <c r="G332" s="53"/>
      <c r="H332" s="124">
        <v>16.38</v>
      </c>
      <c r="I332" s="53"/>
      <c r="J332" s="53"/>
      <c r="K332" s="87"/>
    </row>
    <row r="333" spans="1:11" x14ac:dyDescent="0.25">
      <c r="A333" s="52"/>
      <c r="B333" s="121"/>
      <c r="C333" s="53"/>
      <c r="D333" s="118" t="s">
        <v>70</v>
      </c>
      <c r="E333" s="122" t="s">
        <v>7</v>
      </c>
      <c r="F333" s="123" t="s">
        <v>310</v>
      </c>
      <c r="G333" s="53"/>
      <c r="H333" s="124">
        <v>6</v>
      </c>
      <c r="I333" s="53"/>
      <c r="J333" s="53"/>
      <c r="K333" s="87"/>
    </row>
    <row r="334" spans="1:11" x14ac:dyDescent="0.25">
      <c r="A334" s="54"/>
      <c r="B334" s="125"/>
      <c r="C334" s="55"/>
      <c r="D334" s="118" t="s">
        <v>70</v>
      </c>
      <c r="E334" s="126" t="s">
        <v>7</v>
      </c>
      <c r="F334" s="127" t="s">
        <v>81</v>
      </c>
      <c r="G334" s="55"/>
      <c r="H334" s="128">
        <v>125.3</v>
      </c>
      <c r="I334" s="55"/>
      <c r="J334" s="55"/>
      <c r="K334" s="87"/>
    </row>
    <row r="335" spans="1:11" x14ac:dyDescent="0.25">
      <c r="A335" s="42"/>
      <c r="B335" s="111"/>
      <c r="C335" s="43"/>
      <c r="D335" s="112" t="s">
        <v>61</v>
      </c>
      <c r="E335" s="115" t="s">
        <v>311</v>
      </c>
      <c r="F335" s="115" t="s">
        <v>312</v>
      </c>
      <c r="G335" s="43"/>
      <c r="H335" s="43"/>
      <c r="I335" s="43"/>
      <c r="J335" s="116">
        <f>BK335</f>
        <v>0</v>
      </c>
      <c r="K335" s="87"/>
    </row>
    <row r="336" spans="1:11" x14ac:dyDescent="0.25">
      <c r="A336" s="5"/>
      <c r="B336" s="84"/>
      <c r="C336" s="44" t="s">
        <v>313</v>
      </c>
      <c r="D336" s="44" t="s">
        <v>66</v>
      </c>
      <c r="E336" s="45" t="s">
        <v>314</v>
      </c>
      <c r="F336" s="46" t="s">
        <v>315</v>
      </c>
      <c r="G336" s="47" t="s">
        <v>269</v>
      </c>
      <c r="H336" s="48">
        <v>51.563000000000002</v>
      </c>
      <c r="I336" s="49">
        <v>0</v>
      </c>
      <c r="J336" s="49">
        <f>ROUND(I336*H336,2)</f>
        <v>0</v>
      </c>
      <c r="K336" s="87"/>
    </row>
    <row r="337" spans="1:11" ht="15.75" x14ac:dyDescent="0.25">
      <c r="A337" s="42"/>
      <c r="B337" s="111"/>
      <c r="C337" s="43"/>
      <c r="D337" s="112" t="s">
        <v>61</v>
      </c>
      <c r="E337" s="113" t="s">
        <v>316</v>
      </c>
      <c r="F337" s="113" t="s">
        <v>317</v>
      </c>
      <c r="G337" s="43"/>
      <c r="H337" s="43"/>
      <c r="I337" s="43"/>
      <c r="J337" s="114">
        <f>BK337</f>
        <v>0</v>
      </c>
      <c r="K337" s="87"/>
    </row>
    <row r="338" spans="1:11" x14ac:dyDescent="0.25">
      <c r="A338" s="42"/>
      <c r="B338" s="111"/>
      <c r="C338" s="43"/>
      <c r="D338" s="112" t="s">
        <v>61</v>
      </c>
      <c r="E338" s="115" t="s">
        <v>318</v>
      </c>
      <c r="F338" s="115" t="s">
        <v>319</v>
      </c>
      <c r="G338" s="43"/>
      <c r="H338" s="43"/>
      <c r="I338" s="43"/>
      <c r="J338" s="116">
        <f>BK338</f>
        <v>0</v>
      </c>
      <c r="K338" s="87"/>
    </row>
    <row r="339" spans="1:11" ht="24" x14ac:dyDescent="0.25">
      <c r="A339" s="5"/>
      <c r="B339" s="84"/>
      <c r="C339" s="44" t="s">
        <v>320</v>
      </c>
      <c r="D339" s="44" t="s">
        <v>66</v>
      </c>
      <c r="E339" s="45" t="s">
        <v>321</v>
      </c>
      <c r="F339" s="46" t="s">
        <v>322</v>
      </c>
      <c r="G339" s="47" t="s">
        <v>323</v>
      </c>
      <c r="H339" s="48">
        <v>1</v>
      </c>
      <c r="I339" s="49">
        <v>0</v>
      </c>
      <c r="J339" s="49">
        <f>ROUND(I339*H339,2)</f>
        <v>0</v>
      </c>
      <c r="K339" s="87"/>
    </row>
    <row r="340" spans="1:11" ht="24" x14ac:dyDescent="0.25">
      <c r="A340" s="5"/>
      <c r="B340" s="84"/>
      <c r="C340" s="44" t="s">
        <v>324</v>
      </c>
      <c r="D340" s="44" t="s">
        <v>66</v>
      </c>
      <c r="E340" s="45" t="s">
        <v>325</v>
      </c>
      <c r="F340" s="46" t="s">
        <v>326</v>
      </c>
      <c r="G340" s="47" t="s">
        <v>323</v>
      </c>
      <c r="H340" s="48">
        <v>1</v>
      </c>
      <c r="I340" s="49">
        <v>0</v>
      </c>
      <c r="J340" s="49">
        <f>ROUND(I340*H340,2)</f>
        <v>0</v>
      </c>
      <c r="K340" s="87"/>
    </row>
    <row r="341" spans="1:11" x14ac:dyDescent="0.25">
      <c r="A341" s="42"/>
      <c r="B341" s="111"/>
      <c r="C341" s="43"/>
      <c r="D341" s="112" t="s">
        <v>61</v>
      </c>
      <c r="E341" s="115" t="s">
        <v>327</v>
      </c>
      <c r="F341" s="115" t="s">
        <v>328</v>
      </c>
      <c r="G341" s="43"/>
      <c r="H341" s="43"/>
      <c r="I341" s="43"/>
      <c r="J341" s="116">
        <f>BK341</f>
        <v>0</v>
      </c>
      <c r="K341" s="87"/>
    </row>
    <row r="342" spans="1:11" ht="24" x14ac:dyDescent="0.25">
      <c r="A342" s="5"/>
      <c r="B342" s="84"/>
      <c r="C342" s="44" t="s">
        <v>329</v>
      </c>
      <c r="D342" s="44" t="s">
        <v>66</v>
      </c>
      <c r="E342" s="45" t="s">
        <v>330</v>
      </c>
      <c r="F342" s="46" t="s">
        <v>328</v>
      </c>
      <c r="G342" s="47" t="s">
        <v>331</v>
      </c>
      <c r="H342" s="48">
        <v>1</v>
      </c>
      <c r="I342" s="49">
        <v>0</v>
      </c>
      <c r="J342" s="49">
        <f>ROUND(I342*H342,2)</f>
        <v>0</v>
      </c>
      <c r="K342" s="87"/>
    </row>
    <row r="343" spans="1:11" ht="33.75" x14ac:dyDescent="0.25">
      <c r="A343" s="52"/>
      <c r="B343" s="121"/>
      <c r="C343" s="53"/>
      <c r="D343" s="118" t="s">
        <v>70</v>
      </c>
      <c r="E343" s="122" t="s">
        <v>7</v>
      </c>
      <c r="F343" s="123" t="s">
        <v>332</v>
      </c>
      <c r="G343" s="53"/>
      <c r="H343" s="124">
        <v>1</v>
      </c>
      <c r="I343" s="53"/>
      <c r="J343" s="53"/>
      <c r="K343" s="87"/>
    </row>
    <row r="344" spans="1:11" ht="36" x14ac:dyDescent="0.25">
      <c r="A344" s="5"/>
      <c r="B344" s="84"/>
      <c r="C344" s="44" t="s">
        <v>333</v>
      </c>
      <c r="D344" s="44" t="s">
        <v>66</v>
      </c>
      <c r="E344" s="45" t="s">
        <v>334</v>
      </c>
      <c r="F344" s="46" t="s">
        <v>335</v>
      </c>
      <c r="G344" s="47" t="s">
        <v>331</v>
      </c>
      <c r="H344" s="48">
        <v>1</v>
      </c>
      <c r="I344" s="49">
        <v>0</v>
      </c>
      <c r="J344" s="49">
        <f>ROUND(I344*H344,2)</f>
        <v>0</v>
      </c>
      <c r="K344" s="87"/>
    </row>
    <row r="345" spans="1:11" ht="33.75" x14ac:dyDescent="0.25">
      <c r="A345" s="50"/>
      <c r="B345" s="117"/>
      <c r="C345" s="51"/>
      <c r="D345" s="118" t="s">
        <v>70</v>
      </c>
      <c r="E345" s="119" t="s">
        <v>7</v>
      </c>
      <c r="F345" s="120" t="s">
        <v>336</v>
      </c>
      <c r="G345" s="51"/>
      <c r="H345" s="119" t="s">
        <v>7</v>
      </c>
      <c r="I345" s="51"/>
      <c r="J345" s="51"/>
      <c r="K345" s="87"/>
    </row>
    <row r="346" spans="1:11" ht="22.5" x14ac:dyDescent="0.25">
      <c r="A346" s="50"/>
      <c r="B346" s="117"/>
      <c r="C346" s="51"/>
      <c r="D346" s="118" t="s">
        <v>70</v>
      </c>
      <c r="E346" s="119" t="s">
        <v>7</v>
      </c>
      <c r="F346" s="120" t="s">
        <v>337</v>
      </c>
      <c r="G346" s="51"/>
      <c r="H346" s="119" t="s">
        <v>7</v>
      </c>
      <c r="I346" s="51"/>
      <c r="J346" s="51"/>
      <c r="K346" s="87"/>
    </row>
    <row r="347" spans="1:11" ht="22.5" x14ac:dyDescent="0.25">
      <c r="A347" s="52"/>
      <c r="B347" s="121"/>
      <c r="C347" s="53"/>
      <c r="D347" s="118" t="s">
        <v>70</v>
      </c>
      <c r="E347" s="122" t="s">
        <v>7</v>
      </c>
      <c r="F347" s="123" t="s">
        <v>338</v>
      </c>
      <c r="G347" s="53"/>
      <c r="H347" s="124">
        <v>1</v>
      </c>
      <c r="I347" s="53"/>
      <c r="J347" s="53"/>
      <c r="K347" s="87"/>
    </row>
    <row r="348" spans="1:11" ht="24" x14ac:dyDescent="0.25">
      <c r="A348" s="5"/>
      <c r="B348" s="84"/>
      <c r="C348" s="44" t="s">
        <v>339</v>
      </c>
      <c r="D348" s="44" t="s">
        <v>66</v>
      </c>
      <c r="E348" s="45" t="s">
        <v>340</v>
      </c>
      <c r="F348" s="46" t="s">
        <v>341</v>
      </c>
      <c r="G348" s="47" t="s">
        <v>323</v>
      </c>
      <c r="H348" s="48">
        <v>1</v>
      </c>
      <c r="I348" s="49">
        <v>0</v>
      </c>
      <c r="J348" s="49">
        <f>ROUND(I348*H348,2)</f>
        <v>0</v>
      </c>
      <c r="K348" s="87"/>
    </row>
    <row r="349" spans="1:11" ht="33.75" x14ac:dyDescent="0.25">
      <c r="A349" s="52"/>
      <c r="B349" s="121"/>
      <c r="C349" s="53"/>
      <c r="D349" s="118" t="s">
        <v>70</v>
      </c>
      <c r="E349" s="122" t="s">
        <v>7</v>
      </c>
      <c r="F349" s="123" t="s">
        <v>342</v>
      </c>
      <c r="G349" s="53"/>
      <c r="H349" s="124">
        <v>1</v>
      </c>
      <c r="I349" s="53"/>
      <c r="J349" s="53"/>
      <c r="K349" s="87"/>
    </row>
    <row r="350" spans="1:11" ht="48" x14ac:dyDescent="0.25">
      <c r="A350" s="5"/>
      <c r="B350" s="84"/>
      <c r="C350" s="44" t="s">
        <v>343</v>
      </c>
      <c r="D350" s="44" t="s">
        <v>66</v>
      </c>
      <c r="E350" s="45" t="s">
        <v>344</v>
      </c>
      <c r="F350" s="46" t="s">
        <v>345</v>
      </c>
      <c r="G350" s="47" t="s">
        <v>69</v>
      </c>
      <c r="H350" s="48">
        <v>2</v>
      </c>
      <c r="I350" s="49">
        <v>0</v>
      </c>
      <c r="J350" s="49">
        <f>ROUND(I350*H350,2)</f>
        <v>0</v>
      </c>
      <c r="K350" s="87"/>
    </row>
    <row r="351" spans="1:11" x14ac:dyDescent="0.25">
      <c r="A351" s="52"/>
      <c r="B351" s="121"/>
      <c r="C351" s="53"/>
      <c r="D351" s="118" t="s">
        <v>70</v>
      </c>
      <c r="E351" s="122" t="s">
        <v>7</v>
      </c>
      <c r="F351" s="123" t="s">
        <v>73</v>
      </c>
      <c r="G351" s="53"/>
      <c r="H351" s="124">
        <v>2</v>
      </c>
      <c r="I351" s="53"/>
      <c r="J351" s="53"/>
      <c r="K351" s="87"/>
    </row>
    <row r="352" spans="1:11" ht="24" x14ac:dyDescent="0.25">
      <c r="A352" s="5"/>
      <c r="B352" s="84"/>
      <c r="C352" s="44" t="s">
        <v>346</v>
      </c>
      <c r="D352" s="44" t="s">
        <v>66</v>
      </c>
      <c r="E352" s="45" t="s">
        <v>347</v>
      </c>
      <c r="F352" s="46" t="s">
        <v>348</v>
      </c>
      <c r="G352" s="47" t="s">
        <v>331</v>
      </c>
      <c r="H352" s="48">
        <v>1</v>
      </c>
      <c r="I352" s="49">
        <v>0</v>
      </c>
      <c r="J352" s="49">
        <f>ROUND(I352*H352,2)</f>
        <v>0</v>
      </c>
      <c r="K352" s="87"/>
    </row>
    <row r="353" spans="1:11" ht="22.5" x14ac:dyDescent="0.25">
      <c r="A353" s="52"/>
      <c r="B353" s="121"/>
      <c r="C353" s="53"/>
      <c r="D353" s="118" t="s">
        <v>70</v>
      </c>
      <c r="E353" s="122" t="s">
        <v>7</v>
      </c>
      <c r="F353" s="123" t="s">
        <v>349</v>
      </c>
      <c r="G353" s="53"/>
      <c r="H353" s="124">
        <v>1</v>
      </c>
      <c r="I353" s="53"/>
      <c r="J353" s="53"/>
      <c r="K353" s="87"/>
    </row>
    <row r="354" spans="1:11" ht="24" x14ac:dyDescent="0.25">
      <c r="A354" s="5"/>
      <c r="B354" s="84"/>
      <c r="C354" s="44" t="s">
        <v>350</v>
      </c>
      <c r="D354" s="44" t="s">
        <v>66</v>
      </c>
      <c r="E354" s="45" t="s">
        <v>351</v>
      </c>
      <c r="F354" s="46" t="s">
        <v>352</v>
      </c>
      <c r="G354" s="47" t="s">
        <v>331</v>
      </c>
      <c r="H354" s="48">
        <v>1</v>
      </c>
      <c r="I354" s="49">
        <v>0</v>
      </c>
      <c r="J354" s="49">
        <f>ROUND(I354*H354,2)</f>
        <v>0</v>
      </c>
      <c r="K354" s="87"/>
    </row>
    <row r="355" spans="1:11" ht="22.5" x14ac:dyDescent="0.25">
      <c r="A355" s="52"/>
      <c r="B355" s="121"/>
      <c r="C355" s="53"/>
      <c r="D355" s="118" t="s">
        <v>70</v>
      </c>
      <c r="E355" s="122" t="s">
        <v>7</v>
      </c>
      <c r="F355" s="123" t="s">
        <v>353</v>
      </c>
      <c r="G355" s="53"/>
      <c r="H355" s="124">
        <v>1</v>
      </c>
      <c r="I355" s="53"/>
      <c r="J355" s="53"/>
      <c r="K355" s="87"/>
    </row>
    <row r="356" spans="1:11" ht="24" x14ac:dyDescent="0.25">
      <c r="A356" s="5"/>
      <c r="B356" s="84"/>
      <c r="C356" s="44" t="s">
        <v>354</v>
      </c>
      <c r="D356" s="44" t="s">
        <v>66</v>
      </c>
      <c r="E356" s="45" t="s">
        <v>355</v>
      </c>
      <c r="F356" s="46" t="s">
        <v>356</v>
      </c>
      <c r="G356" s="47" t="s">
        <v>331</v>
      </c>
      <c r="H356" s="48">
        <v>1</v>
      </c>
      <c r="I356" s="49">
        <v>0</v>
      </c>
      <c r="J356" s="49">
        <f>ROUND(I356*H356,2)</f>
        <v>0</v>
      </c>
      <c r="K356" s="87"/>
    </row>
    <row r="357" spans="1:11" ht="33.75" x14ac:dyDescent="0.25">
      <c r="A357" s="50"/>
      <c r="B357" s="117"/>
      <c r="C357" s="51"/>
      <c r="D357" s="118" t="s">
        <v>70</v>
      </c>
      <c r="E357" s="119" t="s">
        <v>7</v>
      </c>
      <c r="F357" s="120" t="s">
        <v>357</v>
      </c>
      <c r="G357" s="51"/>
      <c r="H357" s="119" t="s">
        <v>7</v>
      </c>
      <c r="I357" s="51"/>
      <c r="J357" s="51"/>
      <c r="K357" s="87"/>
    </row>
    <row r="358" spans="1:11" ht="22.5" x14ac:dyDescent="0.25">
      <c r="A358" s="50"/>
      <c r="B358" s="117"/>
      <c r="C358" s="51"/>
      <c r="D358" s="118" t="s">
        <v>70</v>
      </c>
      <c r="E358" s="119" t="s">
        <v>7</v>
      </c>
      <c r="F358" s="120" t="s">
        <v>358</v>
      </c>
      <c r="G358" s="51"/>
      <c r="H358" s="119" t="s">
        <v>7</v>
      </c>
      <c r="I358" s="51"/>
      <c r="J358" s="51"/>
      <c r="K358" s="87"/>
    </row>
    <row r="359" spans="1:11" ht="22.5" x14ac:dyDescent="0.25">
      <c r="A359" s="50"/>
      <c r="B359" s="117"/>
      <c r="C359" s="51"/>
      <c r="D359" s="118" t="s">
        <v>70</v>
      </c>
      <c r="E359" s="119" t="s">
        <v>7</v>
      </c>
      <c r="F359" s="120" t="s">
        <v>359</v>
      </c>
      <c r="G359" s="51"/>
      <c r="H359" s="119" t="s">
        <v>7</v>
      </c>
      <c r="I359" s="51"/>
      <c r="J359" s="51"/>
      <c r="K359" s="87"/>
    </row>
    <row r="360" spans="1:11" x14ac:dyDescent="0.25">
      <c r="A360" s="50"/>
      <c r="B360" s="117"/>
      <c r="C360" s="51"/>
      <c r="D360" s="118" t="s">
        <v>70</v>
      </c>
      <c r="E360" s="119" t="s">
        <v>7</v>
      </c>
      <c r="F360" s="120" t="s">
        <v>360</v>
      </c>
      <c r="G360" s="51"/>
      <c r="H360" s="119" t="s">
        <v>7</v>
      </c>
      <c r="I360" s="51"/>
      <c r="J360" s="51"/>
      <c r="K360" s="87"/>
    </row>
    <row r="361" spans="1:11" ht="33.75" x14ac:dyDescent="0.25">
      <c r="A361" s="50"/>
      <c r="B361" s="117"/>
      <c r="C361" s="51"/>
      <c r="D361" s="118" t="s">
        <v>70</v>
      </c>
      <c r="E361" s="119" t="s">
        <v>7</v>
      </c>
      <c r="F361" s="120" t="s">
        <v>361</v>
      </c>
      <c r="G361" s="51"/>
      <c r="H361" s="119" t="s">
        <v>7</v>
      </c>
      <c r="I361" s="51"/>
      <c r="J361" s="51"/>
      <c r="K361" s="87"/>
    </row>
    <row r="362" spans="1:11" ht="22.5" x14ac:dyDescent="0.25">
      <c r="A362" s="50"/>
      <c r="B362" s="117"/>
      <c r="C362" s="51"/>
      <c r="D362" s="118" t="s">
        <v>70</v>
      </c>
      <c r="E362" s="119" t="s">
        <v>7</v>
      </c>
      <c r="F362" s="120" t="s">
        <v>362</v>
      </c>
      <c r="G362" s="51"/>
      <c r="H362" s="119" t="s">
        <v>7</v>
      </c>
      <c r="I362" s="51"/>
      <c r="J362" s="51"/>
      <c r="K362" s="87"/>
    </row>
    <row r="363" spans="1:11" ht="22.5" x14ac:dyDescent="0.25">
      <c r="A363" s="50"/>
      <c r="B363" s="117"/>
      <c r="C363" s="51"/>
      <c r="D363" s="118" t="s">
        <v>70</v>
      </c>
      <c r="E363" s="119" t="s">
        <v>7</v>
      </c>
      <c r="F363" s="120" t="s">
        <v>363</v>
      </c>
      <c r="G363" s="51"/>
      <c r="H363" s="119" t="s">
        <v>7</v>
      </c>
      <c r="I363" s="51"/>
      <c r="J363" s="51"/>
      <c r="K363" s="87"/>
    </row>
    <row r="364" spans="1:11" x14ac:dyDescent="0.25">
      <c r="A364" s="52"/>
      <c r="B364" s="121"/>
      <c r="C364" s="53"/>
      <c r="D364" s="118" t="s">
        <v>70</v>
      </c>
      <c r="E364" s="122" t="s">
        <v>7</v>
      </c>
      <c r="F364" s="123" t="s">
        <v>64</v>
      </c>
      <c r="G364" s="53"/>
      <c r="H364" s="124">
        <v>1</v>
      </c>
      <c r="I364" s="53"/>
      <c r="J364" s="53"/>
      <c r="K364" s="87"/>
    </row>
    <row r="365" spans="1:11" ht="24" x14ac:dyDescent="0.25">
      <c r="A365" s="5"/>
      <c r="B365" s="84"/>
      <c r="C365" s="44" t="s">
        <v>364</v>
      </c>
      <c r="D365" s="44" t="s">
        <v>66</v>
      </c>
      <c r="E365" s="45" t="s">
        <v>365</v>
      </c>
      <c r="F365" s="46" t="s">
        <v>366</v>
      </c>
      <c r="G365" s="47" t="s">
        <v>187</v>
      </c>
      <c r="H365" s="48">
        <v>300</v>
      </c>
      <c r="I365" s="49">
        <v>0</v>
      </c>
      <c r="J365" s="49">
        <f>ROUND(I365*H365,2)</f>
        <v>0</v>
      </c>
      <c r="K365" s="87"/>
    </row>
    <row r="366" spans="1:11" ht="33.75" x14ac:dyDescent="0.25">
      <c r="A366" s="52"/>
      <c r="B366" s="121"/>
      <c r="C366" s="53"/>
      <c r="D366" s="118" t="s">
        <v>70</v>
      </c>
      <c r="E366" s="122" t="s">
        <v>7</v>
      </c>
      <c r="F366" s="123" t="s">
        <v>367</v>
      </c>
      <c r="G366" s="53"/>
      <c r="H366" s="124">
        <v>300</v>
      </c>
      <c r="I366" s="53"/>
      <c r="J366" s="53"/>
      <c r="K366" s="87"/>
    </row>
    <row r="367" spans="1:11" ht="24" x14ac:dyDescent="0.25">
      <c r="A367" s="5"/>
      <c r="B367" s="84"/>
      <c r="C367" s="44" t="s">
        <v>368</v>
      </c>
      <c r="D367" s="44" t="s">
        <v>66</v>
      </c>
      <c r="E367" s="45" t="s">
        <v>369</v>
      </c>
      <c r="F367" s="46" t="s">
        <v>370</v>
      </c>
      <c r="G367" s="47" t="s">
        <v>331</v>
      </c>
      <c r="H367" s="48">
        <v>1</v>
      </c>
      <c r="I367" s="49">
        <v>0</v>
      </c>
      <c r="J367" s="49">
        <f>ROUND(I367*H367,2)</f>
        <v>0</v>
      </c>
      <c r="K367" s="87"/>
    </row>
    <row r="368" spans="1:11" ht="24" x14ac:dyDescent="0.25">
      <c r="A368" s="5"/>
      <c r="B368" s="84"/>
      <c r="C368" s="44" t="s">
        <v>371</v>
      </c>
      <c r="D368" s="44" t="s">
        <v>66</v>
      </c>
      <c r="E368" s="45" t="s">
        <v>372</v>
      </c>
      <c r="F368" s="46" t="s">
        <v>373</v>
      </c>
      <c r="G368" s="47" t="s">
        <v>331</v>
      </c>
      <c r="H368" s="48">
        <v>1</v>
      </c>
      <c r="I368" s="49">
        <v>0</v>
      </c>
      <c r="J368" s="49">
        <f>ROUND(I368*H368,2)</f>
        <v>0</v>
      </c>
      <c r="K368" s="87"/>
    </row>
    <row r="369" spans="1:11" x14ac:dyDescent="0.25">
      <c r="A369" s="52"/>
      <c r="B369" s="121"/>
      <c r="C369" s="53"/>
      <c r="D369" s="118" t="s">
        <v>70</v>
      </c>
      <c r="E369" s="122" t="s">
        <v>7</v>
      </c>
      <c r="F369" s="123" t="s">
        <v>374</v>
      </c>
      <c r="G369" s="53"/>
      <c r="H369" s="124">
        <v>1</v>
      </c>
      <c r="I369" s="53"/>
      <c r="J369" s="53"/>
      <c r="K369" s="87"/>
    </row>
    <row r="370" spans="1:11" ht="24" x14ac:dyDescent="0.25">
      <c r="A370" s="5"/>
      <c r="B370" s="84"/>
      <c r="C370" s="44" t="s">
        <v>375</v>
      </c>
      <c r="D370" s="44" t="s">
        <v>66</v>
      </c>
      <c r="E370" s="45" t="s">
        <v>376</v>
      </c>
      <c r="F370" s="46" t="s">
        <v>377</v>
      </c>
      <c r="G370" s="47" t="s">
        <v>331</v>
      </c>
      <c r="H370" s="48">
        <v>1</v>
      </c>
      <c r="I370" s="49">
        <v>0</v>
      </c>
      <c r="J370" s="49">
        <f>ROUND(I370*H370,2)</f>
        <v>0</v>
      </c>
      <c r="K370" s="87"/>
    </row>
    <row r="371" spans="1:11" ht="33.75" x14ac:dyDescent="0.25">
      <c r="A371" s="52"/>
      <c r="B371" s="121"/>
      <c r="C371" s="53"/>
      <c r="D371" s="118" t="s">
        <v>70</v>
      </c>
      <c r="E371" s="122" t="s">
        <v>7</v>
      </c>
      <c r="F371" s="123" t="s">
        <v>378</v>
      </c>
      <c r="G371" s="53"/>
      <c r="H371" s="124">
        <v>1</v>
      </c>
      <c r="I371" s="53"/>
      <c r="J371" s="53"/>
      <c r="K371" s="87"/>
    </row>
    <row r="372" spans="1:11" x14ac:dyDescent="0.25">
      <c r="A372" s="5"/>
      <c r="B372" s="84"/>
      <c r="C372" s="44" t="s">
        <v>379</v>
      </c>
      <c r="D372" s="44" t="s">
        <v>66</v>
      </c>
      <c r="E372" s="45" t="s">
        <v>380</v>
      </c>
      <c r="F372" s="46" t="s">
        <v>381</v>
      </c>
      <c r="G372" s="47" t="s">
        <v>298</v>
      </c>
      <c r="H372" s="48">
        <v>1</v>
      </c>
      <c r="I372" s="49">
        <v>0</v>
      </c>
      <c r="J372" s="49">
        <f>ROUND(I372*H372,2)</f>
        <v>0</v>
      </c>
      <c r="K372" s="87"/>
    </row>
    <row r="373" spans="1:11" x14ac:dyDescent="0.25">
      <c r="A373" s="52"/>
      <c r="B373" s="129"/>
      <c r="C373" s="130"/>
      <c r="D373" s="131" t="s">
        <v>70</v>
      </c>
      <c r="E373" s="132" t="s">
        <v>7</v>
      </c>
      <c r="F373" s="133" t="s">
        <v>382</v>
      </c>
      <c r="G373" s="130"/>
      <c r="H373" s="134">
        <v>1</v>
      </c>
      <c r="I373" s="130"/>
      <c r="J373" s="130"/>
      <c r="K373" s="135"/>
    </row>
  </sheetData>
  <mergeCells count="10">
    <mergeCell ref="E89:H89"/>
    <mergeCell ref="E116:H116"/>
    <mergeCell ref="E118:H118"/>
    <mergeCell ref="E120:H120"/>
    <mergeCell ref="E7:H7"/>
    <mergeCell ref="E9:H9"/>
    <mergeCell ref="E11:H11"/>
    <mergeCell ref="E29:H29"/>
    <mergeCell ref="E85:H85"/>
    <mergeCell ref="E87:H8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223437 - SO 1- Odstranění...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Vaculová Lenka</dc:creator>
  <cp:lastModifiedBy>Vaculová Lenka</cp:lastModifiedBy>
  <dcterms:created xsi:type="dcterms:W3CDTF">2019-07-01T10:31:16Z</dcterms:created>
  <dcterms:modified xsi:type="dcterms:W3CDTF">2019-07-01T11:03:18Z</dcterms:modified>
</cp:coreProperties>
</file>